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5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definedNames>
    <definedName name="_xlnm.Print_Titles" localSheetId="0">'Додаток 1'!$10:$12</definedName>
    <definedName name="_xlnm.Print_Titles" localSheetId="3">'Додаток 4'!$A:$B</definedName>
    <definedName name="_xlnm.Print_Titles" localSheetId="5">'Додаток 6'!$9:$9</definedName>
    <definedName name="_xlnm.Print_Area" localSheetId="3">'Додаток 4'!$A$1:$H$27</definedName>
  </definedNames>
  <calcPr fullCalcOnLoad="1"/>
</workbook>
</file>

<file path=xl/sharedStrings.xml><?xml version="1.0" encoding="utf-8"?>
<sst xmlns="http://schemas.openxmlformats.org/spreadsheetml/2006/main" count="272" uniqueCount="134">
  <si>
    <t>ЗАТВЕРДЖЕНО</t>
  </si>
  <si>
    <t>Нетішинської міської ради VII скликання</t>
  </si>
  <si>
    <t>(грн.)</t>
  </si>
  <si>
    <t>Код</t>
  </si>
  <si>
    <t>Всього</t>
  </si>
  <si>
    <t>Загальний фонд</t>
  </si>
  <si>
    <t>Спеціальний фонд</t>
  </si>
  <si>
    <t>в т.ч. бюджет розвитку</t>
  </si>
  <si>
    <t>Секретар міської ради</t>
  </si>
  <si>
    <t>О.В.Хоменко</t>
  </si>
  <si>
    <t>Погоджено:</t>
  </si>
  <si>
    <t>Додаток 5</t>
  </si>
  <si>
    <t xml:space="preserve">Код програмної класифікації видатків та кредитування місцевих бюджетів </t>
  </si>
  <si>
    <t>Код ТПКВКМБ / ТКВКБМС</t>
  </si>
  <si>
    <t>Код ФКВКБ</t>
  </si>
  <si>
    <t>Назва головного розпорядника коштів, відповідального виконавця, бюдетної програми або напрямку видатків згідно з типовою відомчою /ТПКВКМБ/ ТКВКБМС</t>
  </si>
  <si>
    <t>Назва об’єктів відповідно до проектно-кошторисної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</si>
  <si>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</si>
  <si>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</si>
  <si>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</si>
  <si>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</si>
  <si>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Капітальні видатки</t>
  </si>
  <si>
    <t xml:space="preserve">Всього видатків </t>
  </si>
  <si>
    <t>РАЗОМ</t>
  </si>
  <si>
    <t xml:space="preserve"> </t>
  </si>
  <si>
    <t>0600000</t>
  </si>
  <si>
    <t>0610000</t>
  </si>
  <si>
    <t>Управління освіти виконавчого комітету Нетішинської міської ради</t>
  </si>
  <si>
    <t>м. Нетiшин</t>
  </si>
  <si>
    <t>ЗМІНИ ДО РОЗПОДІЛУ</t>
  </si>
  <si>
    <t>видатків бюджету  міста Нетішин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</si>
  <si>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</si>
  <si>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</si>
  <si>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</si>
  <si>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</si>
  <si>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</si>
  <si>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</si>
  <si>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</si>
  <si>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</si>
  <si>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</si>
  <si>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</si>
  <si>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Управління освіти виконавчого  комітету Нетішинської міської ради</t>
  </si>
  <si>
    <t xml:space="preserve">Нетішинської міської ради </t>
  </si>
  <si>
    <t>VII скликання</t>
  </si>
  <si>
    <t>грн.</t>
  </si>
  <si>
    <t>м. Нетішин</t>
  </si>
  <si>
    <t>Зміни до переліку об’єктів,                                                                                                                                         видатки на які у 2018 році будуть проводитися за рахунок коштів бюджету розвитку</t>
  </si>
  <si>
    <t>0200000</t>
  </si>
  <si>
    <t>Виконавчий комітет Нетішинської міської ради</t>
  </si>
  <si>
    <t>0210000</t>
  </si>
  <si>
    <t>Додаток 6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</si>
  <si>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</si>
  <si>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напрямку видатків згідно з типовою відомчою /ТПКВКМБ/ ТКВКБМС</t>
  </si>
  <si>
    <t>Найменування місцевох (регіональної) програми</t>
  </si>
  <si>
    <t xml:space="preserve">Спеціальний фонд </t>
  </si>
  <si>
    <t>Разом загальний та спеціальний фонди</t>
  </si>
  <si>
    <t>Зміни до переліку місцевих (регіональних) програм, які фінансуватимуться за рахунок коштів бюджету міста у 2018 році</t>
  </si>
  <si>
    <t>Додаток 2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</si>
  <si>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</si>
  <si>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</si>
  <si>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</si>
  <si>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</si>
  <si>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</si>
  <si>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0620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</si>
  <si>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</si>
  <si>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</si>
  <si>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7460</t>
  </si>
  <si>
    <t>Утримання та розвиток автомобільних доріг та дорожньої інфраструктури</t>
  </si>
  <si>
    <t>7461</t>
  </si>
  <si>
    <t>Програма благоустрою міста Нетішин на 2017-2019 роки</t>
  </si>
  <si>
    <t>0217461</t>
  </si>
  <si>
    <t>виконавчого комітету міської ради</t>
  </si>
  <si>
    <t>Начальник фінансового управління</t>
  </si>
  <si>
    <t>В.Ф.Кравчук</t>
  </si>
  <si>
    <t>Програма поетапного покращання надання медичної допомоги населенню міста Нетішина та розвитку галузі охорони здоров'я на 2017-2020 роки</t>
  </si>
  <si>
    <t>0217460</t>
  </si>
  <si>
    <t>Фінансування бюджет  міста Нетішин на 2018 рік</t>
  </si>
  <si>
    <t>Передача коштів із спеціального до загального фонду бюджету</t>
  </si>
  <si>
    <t>Кошти, що передаються із загального фонду бюджету до бюджету розвитку (спеціального фонду)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</si>
  <si>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</si>
  <si>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</si>
  <si>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</si>
  <si>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</si>
  <si>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</si>
  <si>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</si>
  <si>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</si>
  <si>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</si>
  <si>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</si>
  <si>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</si>
  <si>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0763</t>
  </si>
  <si>
    <t>0216014</t>
  </si>
  <si>
    <t>Забезпечення збору та вивезення сміття і відходів</t>
  </si>
  <si>
    <t>0490</t>
  </si>
  <si>
    <t>1500000</t>
  </si>
  <si>
    <t>Управління капітального будівництва виконавчого комітету міської ради</t>
  </si>
  <si>
    <t>1510000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</si>
  <si>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</si>
  <si>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</si>
  <si>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</si>
  <si>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1512020</t>
  </si>
  <si>
    <t>0732</t>
  </si>
  <si>
    <t>2020</t>
  </si>
  <si>
    <t>Спеціалізована стаціонарна медична допомога населенню</t>
  </si>
  <si>
    <t>Додаток 1</t>
  </si>
  <si>
    <t>Зміни до доходів бюджету м.Нетішин на 2018 рік</t>
  </si>
  <si>
    <t>Найменування згідно з класифікацією доходів бюджету</t>
  </si>
  <si>
    <t>Офіційні трансферти  </t>
  </si>
  <si>
    <t>Субвенції з місцевих бюджетів іншим місцевим бюджетам </t>
  </si>
  <si>
    <t>ВСЬОГО ДОХОДІВ</t>
  </si>
  <si>
    <t>Додаток 3</t>
  </si>
  <si>
    <t>Додаток 4</t>
  </si>
  <si>
    <t xml:space="preserve">Зміни до показників </t>
  </si>
  <si>
    <t xml:space="preserve">   міжбюджетних трансфертів між бюджетом міста Нетішин та іншими бюджетами на 2018 рік                                                                                                                                                          </t>
  </si>
  <si>
    <t>Код бюджету</t>
  </si>
  <si>
    <t>Назва місцевого бюджету адміністративно-територіальної одиниці</t>
  </si>
  <si>
    <t xml:space="preserve">С у б в е н ц і ї  </t>
  </si>
  <si>
    <t xml:space="preserve">Разом: </t>
  </si>
  <si>
    <t xml:space="preserve">рішенням сорок третьої сесії </t>
  </si>
  <si>
    <t>0212144</t>
  </si>
  <si>
    <t>Централізовані заходи з лікування хворих на цукровий та нецукровий діабет</t>
  </si>
  <si>
    <t>0217130</t>
  </si>
  <si>
    <t>0421</t>
  </si>
  <si>
    <t>Здійснення заходів із землеустрою</t>
  </si>
  <si>
    <t>Міська програма розвитку земельних відносин на 2016-2020 роки</t>
  </si>
  <si>
    <t>Програма поводження з твердими побутовими відходами міста Нетішина на 2017-2020 роки</t>
  </si>
  <si>
    <t>0217660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</si>
  <si>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</si>
  <si>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2144</t>
  </si>
  <si>
    <t>7130</t>
  </si>
  <si>
    <t>7660</t>
  </si>
  <si>
    <t>0611020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</si>
  <si>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</si>
  <si>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13.07.2018 № 43/___</t>
  </si>
  <si>
    <t>13.07.2018 № 43/____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</si>
</sst>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.0_₴_-;\-* #,##0.0_₴_-;_-* &quot;-&quot;??_₴_-;_-@_-"/>
    <numFmt numFmtId="202" formatCode="#,##0\ &quot;грн.&quot;;\-#,##0\ &quot;грн.&quot;"/>
    <numFmt numFmtId="203" formatCode="#,##0\ &quot;грн.&quot;;[Red]\-#,##0\ &quot;грн.&quot;"/>
    <numFmt numFmtId="204" formatCode="#,##0.00\ &quot;грн.&quot;;\-#,##0.00\ &quot;грн.&quot;"/>
    <numFmt numFmtId="205" formatCode="#,##0.00\ &quot;грн.&quot;;[Red]\-#,##0.00\ &quot;грн.&quot;"/>
    <numFmt numFmtId="206" formatCode="_-* #,##0\ &quot;грн.&quot;_-;\-* #,##0\ &quot;грн.&quot;_-;_-* &quot;-&quot;\ &quot;грн.&quot;_-;_-@_-"/>
    <numFmt numFmtId="207" formatCode="_-* #,##0\ _г_р_н_._-;\-* #,##0\ _г_р_н_._-;_-* &quot;-&quot;\ _г_р_н_._-;_-@_-"/>
    <numFmt numFmtId="208" formatCode="_-* #,##0.00\ &quot;грн.&quot;_-;\-* #,##0.00\ &quot;грн.&quot;_-;_-* &quot;-&quot;??\ &quot;грн.&quot;_-;_-@_-"/>
    <numFmt numFmtId="209" formatCode="_-* #,##0.00\ _г_р_н_._-;\-* #,##0.00\ _г_р_н_._-;_-* &quot;-&quot;??\ _г_р_н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0.000"/>
    <numFmt numFmtId="219" formatCode="#,##0.0"/>
    <numFmt numFmtId="220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4"/>
      <name val="Arial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65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96" fontId="3" fillId="0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6" fontId="9" fillId="0" borderId="0" xfId="0" applyNumberFormat="1" applyFont="1" applyFill="1" applyAlignment="1">
      <alignment horizontal="right"/>
    </xf>
    <xf numFmtId="196" fontId="2" fillId="0" borderId="0" xfId="0" applyNumberFormat="1" applyFont="1" applyFill="1" applyAlignment="1">
      <alignment/>
    </xf>
    <xf numFmtId="19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/>
    </xf>
    <xf numFmtId="0" fontId="2" fillId="0" borderId="0" xfId="56" applyNumberFormat="1" applyFont="1" applyFill="1" applyAlignment="1" applyProtection="1">
      <alignment/>
      <protection/>
    </xf>
    <xf numFmtId="4" fontId="2" fillId="0" borderId="0" xfId="56" applyNumberFormat="1" applyFont="1" applyFill="1" applyAlignment="1" applyProtection="1">
      <alignment/>
      <protection/>
    </xf>
    <xf numFmtId="0" fontId="1" fillId="0" borderId="10" xfId="0" applyFont="1" applyBorder="1" applyAlignment="1">
      <alignment horizontal="justify" vertical="top" wrapText="1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4" fillId="0" borderId="0" xfId="55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wrapText="1"/>
      <protection/>
    </xf>
    <xf numFmtId="0" fontId="2" fillId="0" borderId="0" xfId="55" applyFont="1">
      <alignment/>
      <protection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36" fillId="0" borderId="10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219" fontId="1" fillId="0" borderId="0" xfId="55" applyNumberFormat="1" applyFont="1" applyAlignment="1">
      <alignment horizontal="center" vertical="center" wrapText="1"/>
      <protection/>
    </xf>
    <xf numFmtId="196" fontId="1" fillId="0" borderId="0" xfId="55" applyNumberFormat="1" applyFont="1" applyAlignment="1">
      <alignment horizontal="center" vertical="center" wrapText="1"/>
      <protection/>
    </xf>
    <xf numFmtId="0" fontId="38" fillId="0" borderId="10" xfId="55" applyFont="1" applyBorder="1" applyAlignment="1">
      <alignment horizontal="center" vertical="center" wrapText="1"/>
      <protection/>
    </xf>
    <xf numFmtId="0" fontId="38" fillId="0" borderId="10" xfId="55" applyFont="1" applyBorder="1" applyAlignment="1">
      <alignment horizontal="left" vertical="center" wrapText="1"/>
      <protection/>
    </xf>
    <xf numFmtId="219" fontId="34" fillId="0" borderId="0" xfId="55" applyNumberFormat="1" applyFont="1" applyAlignment="1">
      <alignment horizontal="center" vertical="center" wrapText="1"/>
      <protection/>
    </xf>
    <xf numFmtId="196" fontId="34" fillId="0" borderId="0" xfId="55" applyNumberFormat="1" applyFont="1" applyAlignment="1">
      <alignment horizontal="center" vertical="center" wrapText="1"/>
      <protection/>
    </xf>
    <xf numFmtId="0" fontId="32" fillId="0" borderId="0" xfId="55" applyFont="1" applyAlignment="1">
      <alignment horizontal="center" vertical="center" wrapText="1"/>
      <protection/>
    </xf>
    <xf numFmtId="196" fontId="34" fillId="0" borderId="0" xfId="55" applyNumberFormat="1" applyFont="1" applyFill="1" applyAlignment="1">
      <alignment horizontal="center" vertical="center" wrapText="1"/>
      <protection/>
    </xf>
    <xf numFmtId="219" fontId="34" fillId="0" borderId="0" xfId="55" applyNumberFormat="1" applyFont="1" applyFill="1" applyAlignment="1">
      <alignment horizontal="center" vertical="center" wrapText="1"/>
      <protection/>
    </xf>
    <xf numFmtId="0" fontId="2" fillId="0" borderId="0" xfId="55" applyFont="1" applyAlignment="1">
      <alignment horizontal="left"/>
      <protection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55" applyFont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1" fillId="0" borderId="0" xfId="53" applyFont="1" applyBorder="1" applyAlignment="1">
      <alignment horizontal="center" vertical="center"/>
      <protection/>
    </xf>
    <xf numFmtId="0" fontId="34" fillId="0" borderId="0" xfId="55" applyFont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1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0" fillId="0" borderId="0" xfId="54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0" fontId="1" fillId="0" borderId="0" xfId="54" applyFont="1" applyAlignment="1">
      <alignment horizontal="right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24" borderId="10" xfId="54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 quotePrefix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2" fontId="3" fillId="0" borderId="10" xfId="54" applyNumberFormat="1" applyFont="1" applyBorder="1" applyAlignment="1">
      <alignment horizontal="center" vertical="center" wrapText="1"/>
      <protection/>
    </xf>
    <xf numFmtId="2" fontId="3" fillId="0" borderId="10" xfId="54" applyNumberFormat="1" applyFont="1" applyBorder="1" applyAlignment="1" quotePrefix="1">
      <alignment vertical="center" wrapText="1"/>
      <protection/>
    </xf>
    <xf numFmtId="4" fontId="3" fillId="24" borderId="10" xfId="54" applyNumberFormat="1" applyFont="1" applyFill="1" applyBorder="1" applyAlignment="1">
      <alignment vertical="center" wrapText="1"/>
      <protection/>
    </xf>
    <xf numFmtId="4" fontId="3" fillId="0" borderId="10" xfId="54" applyNumberFormat="1" applyFont="1" applyBorder="1" applyAlignment="1">
      <alignment vertical="center" wrapText="1"/>
      <protection/>
    </xf>
    <xf numFmtId="0" fontId="1" fillId="0" borderId="10" xfId="54" applyFont="1" applyBorder="1" applyAlignment="1" quotePrefix="1">
      <alignment horizontal="center" vertical="center" wrapText="1"/>
      <protection/>
    </xf>
    <xf numFmtId="2" fontId="1" fillId="0" borderId="10" xfId="54" applyNumberFormat="1" applyFont="1" applyBorder="1" applyAlignment="1" quotePrefix="1">
      <alignment horizontal="center" vertical="center" wrapText="1"/>
      <protection/>
    </xf>
    <xf numFmtId="2" fontId="1" fillId="0" borderId="10" xfId="54" applyNumberFormat="1" applyFont="1" applyBorder="1" applyAlignment="1" quotePrefix="1">
      <alignment vertical="center" wrapText="1"/>
      <protection/>
    </xf>
    <xf numFmtId="4" fontId="1" fillId="24" borderId="10" xfId="54" applyNumberFormat="1" applyFont="1" applyFill="1" applyBorder="1" applyAlignment="1">
      <alignment vertical="center" wrapText="1"/>
      <protection/>
    </xf>
    <xf numFmtId="4" fontId="1" fillId="0" borderId="10" xfId="54" applyNumberFormat="1" applyFont="1" applyBorder="1" applyAlignment="1">
      <alignment vertical="center" wrapText="1"/>
      <protection/>
    </xf>
    <xf numFmtId="2" fontId="3" fillId="0" borderId="10" xfId="54" applyNumberFormat="1" applyFont="1" applyBorder="1" applyAlignment="1" quotePrefix="1">
      <alignment horizontal="center" vertical="center" wrapText="1"/>
      <protection/>
    </xf>
    <xf numFmtId="0" fontId="3" fillId="24" borderId="10" xfId="54" applyFont="1" applyFill="1" applyBorder="1" applyAlignment="1">
      <alignment horizontal="center" vertical="center" wrapText="1"/>
      <protection/>
    </xf>
    <xf numFmtId="0" fontId="3" fillId="24" borderId="10" xfId="54" applyFont="1" applyFill="1" applyBorder="1" applyAlignment="1" quotePrefix="1">
      <alignment horizontal="center" vertical="center" wrapText="1"/>
      <protection/>
    </xf>
    <xf numFmtId="2" fontId="3" fillId="24" borderId="10" xfId="54" applyNumberFormat="1" applyFont="1" applyFill="1" applyBorder="1" applyAlignment="1">
      <alignment horizontal="center" vertical="center" wrapText="1"/>
      <protection/>
    </xf>
    <xf numFmtId="2" fontId="3" fillId="24" borderId="10" xfId="54" applyNumberFormat="1" applyFont="1" applyFill="1" applyBorder="1" applyAlignment="1">
      <alignment vertical="center" wrapText="1"/>
      <protection/>
    </xf>
    <xf numFmtId="0" fontId="1" fillId="0" borderId="0" xfId="57" applyFont="1">
      <alignment/>
      <protection/>
    </xf>
    <xf numFmtId="0" fontId="39" fillId="0" borderId="0" xfId="54" applyFont="1">
      <alignment/>
      <protection/>
    </xf>
    <xf numFmtId="4" fontId="1" fillId="0" borderId="10" xfId="0" applyNumberFormat="1" applyFont="1" applyBorder="1" applyAlignment="1">
      <alignment horizontal="center" vertical="center"/>
    </xf>
    <xf numFmtId="219" fontId="4" fillId="0" borderId="10" xfId="55" applyNumberFormat="1" applyFont="1" applyFill="1" applyBorder="1" applyAlignment="1">
      <alignment horizontal="center" vertical="center" wrapText="1"/>
      <protection/>
    </xf>
    <xf numFmtId="219" fontId="38" fillId="0" borderId="10" xfId="55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1" fillId="24" borderId="10" xfId="54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left"/>
      <protection/>
    </xf>
    <xf numFmtId="0" fontId="36" fillId="0" borderId="10" xfId="55" applyFont="1" applyBorder="1" applyAlignment="1">
      <alignment horizontal="center" vertical="center" wrapText="1"/>
      <protection/>
    </xf>
    <xf numFmtId="0" fontId="6" fillId="0" borderId="0" xfId="55" applyNumberFormat="1" applyFont="1" applyAlignment="1">
      <alignment horizontal="center" vertical="center" wrapText="1"/>
      <protection/>
    </xf>
    <xf numFmtId="0" fontId="34" fillId="0" borderId="0" xfId="55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wrapText="1"/>
      <protection/>
    </xf>
    <xf numFmtId="0" fontId="33" fillId="0" borderId="14" xfId="55" applyFont="1" applyBorder="1" applyAlignment="1">
      <alignment horizontal="right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35" fillId="0" borderId="14" xfId="55" applyFont="1" applyBorder="1" applyAlignment="1">
      <alignment horizontal="right" vertical="center" wrapText="1"/>
      <protection/>
    </xf>
    <xf numFmtId="0" fontId="34" fillId="0" borderId="14" xfId="55" applyBorder="1" applyAlignment="1">
      <alignment horizontal="right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4" fillId="0" borderId="0" xfId="55" applyBorder="1" applyAlignment="1">
      <alignment wrapText="1"/>
      <protection/>
    </xf>
    <xf numFmtId="219" fontId="1" fillId="0" borderId="10" xfId="55" applyNumberFormat="1" applyFont="1" applyFill="1" applyBorder="1" applyAlignment="1">
      <alignment horizontal="center" vertical="center" wrapText="1"/>
      <protection/>
    </xf>
    <xf numFmtId="0" fontId="37" fillId="0" borderId="15" xfId="5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Обычный_ДОД.4" xfId="55"/>
    <cellStyle name="Обычный_Лист1" xfId="56"/>
    <cellStyle name="Обычный_Лист1_Дод.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6" sqref="B6"/>
    </sheetView>
  </sheetViews>
  <sheetFormatPr defaultColWidth="9.00390625" defaultRowHeight="12.75"/>
  <cols>
    <col min="1" max="1" width="10.00390625" style="1" customWidth="1"/>
    <col min="2" max="2" width="42.25390625" style="1" customWidth="1"/>
    <col min="3" max="6" width="13.75390625" style="1" customWidth="1"/>
    <col min="7" max="16384" width="8.875" style="1" customWidth="1"/>
  </cols>
  <sheetData>
    <row r="1" spans="1:6" ht="18.75">
      <c r="A1" s="1" t="s">
        <v>45</v>
      </c>
      <c r="D1" s="2" t="s">
        <v>103</v>
      </c>
      <c r="E1" s="2"/>
      <c r="F1" s="2"/>
    </row>
    <row r="2" spans="4:6" ht="18.75">
      <c r="D2" s="40" t="s">
        <v>0</v>
      </c>
      <c r="E2" s="2"/>
      <c r="F2" s="2"/>
    </row>
    <row r="3" spans="4:6" ht="18.75">
      <c r="D3" s="2" t="s">
        <v>117</v>
      </c>
      <c r="E3" s="2"/>
      <c r="F3" s="2"/>
    </row>
    <row r="4" spans="4:6" ht="18.75">
      <c r="D4" s="2" t="s">
        <v>42</v>
      </c>
      <c r="E4" s="2"/>
      <c r="F4" s="2"/>
    </row>
    <row r="5" spans="4:6" ht="18.75">
      <c r="D5" s="58" t="s">
        <v>43</v>
      </c>
      <c r="E5" s="58"/>
      <c r="F5" s="58"/>
    </row>
    <row r="6" spans="4:6" ht="18.75">
      <c r="D6" s="2" t="s">
        <v>132</v>
      </c>
      <c r="E6" s="2"/>
      <c r="F6" s="2"/>
    </row>
    <row r="8" spans="1:6" ht="18.75">
      <c r="A8" s="126" t="s">
        <v>104</v>
      </c>
      <c r="B8" s="127"/>
      <c r="C8" s="127"/>
      <c r="D8" s="127"/>
      <c r="E8" s="127"/>
      <c r="F8" s="127"/>
    </row>
    <row r="9" ht="12.75">
      <c r="F9" s="3" t="s">
        <v>2</v>
      </c>
    </row>
    <row r="10" spans="1:6" ht="12.75">
      <c r="A10" s="128" t="s">
        <v>3</v>
      </c>
      <c r="B10" s="128" t="s">
        <v>105</v>
      </c>
      <c r="C10" s="129" t="s">
        <v>4</v>
      </c>
      <c r="D10" s="128" t="s">
        <v>5</v>
      </c>
      <c r="E10" s="128" t="s">
        <v>6</v>
      </c>
      <c r="F10" s="128"/>
    </row>
    <row r="11" spans="1:6" ht="12.75">
      <c r="A11" s="128"/>
      <c r="B11" s="128"/>
      <c r="C11" s="128"/>
      <c r="D11" s="128"/>
      <c r="E11" s="128" t="s">
        <v>4</v>
      </c>
      <c r="F11" s="128" t="s">
        <v>7</v>
      </c>
    </row>
    <row r="12" spans="1:6" ht="16.5" customHeight="1">
      <c r="A12" s="128"/>
      <c r="B12" s="128"/>
      <c r="C12" s="128"/>
      <c r="D12" s="128"/>
      <c r="E12" s="128"/>
      <c r="F12" s="128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40000000</v>
      </c>
      <c r="B14" s="7" t="s">
        <v>106</v>
      </c>
      <c r="C14" s="8">
        <f>D14+E14</f>
        <v>709656</v>
      </c>
      <c r="D14" s="9">
        <f>+D15</f>
        <v>709656</v>
      </c>
      <c r="E14" s="9">
        <f>+E15</f>
        <v>0</v>
      </c>
      <c r="F14" s="9">
        <f>+F15</f>
        <v>0</v>
      </c>
    </row>
    <row r="15" spans="1:6" ht="26.25" customHeight="1">
      <c r="A15" s="6">
        <v>41050000</v>
      </c>
      <c r="B15" s="7" t="s">
        <v>107</v>
      </c>
      <c r="C15" s="8">
        <f>D15+E15</f>
        <v>709656</v>
      </c>
      <c r="D15" s="9">
        <f>SUM(D16:D16)</f>
        <v>709656</v>
      </c>
      <c r="E15" s="9">
        <f>SUM(E16:E16)</f>
        <v>0</v>
      </c>
      <c r="F15" s="9">
        <f>SUM(F16:F16)</f>
        <v>0</v>
      </c>
    </row>
    <row r="16" spans="1:6" ht="55.5" customHeight="1">
      <c r="A16" s="10">
        <v>41051400</v>
      </c>
      <c r="B16" s="55" t="s">
        <v>131</v>
      </c>
      <c r="C16" s="11">
        <f>D16+E16</f>
        <v>709656</v>
      </c>
      <c r="D16" s="12">
        <v>709656</v>
      </c>
      <c r="E16" s="12"/>
      <c r="F16" s="12"/>
    </row>
    <row r="17" spans="1:6" ht="18" customHeight="1">
      <c r="A17" s="56" t="s">
        <v>108</v>
      </c>
      <c r="B17" s="57"/>
      <c r="C17" s="8">
        <f>D17+E17</f>
        <v>709656</v>
      </c>
      <c r="D17" s="8">
        <f>+D14</f>
        <v>709656</v>
      </c>
      <c r="E17" s="8">
        <f>+E14</f>
        <v>0</v>
      </c>
      <c r="F17" s="8">
        <f>+F14</f>
        <v>0</v>
      </c>
    </row>
    <row r="20" spans="1:6" ht="18.75">
      <c r="A20" s="53" t="s">
        <v>8</v>
      </c>
      <c r="B20" s="53"/>
      <c r="C20" s="54"/>
      <c r="D20" s="53"/>
      <c r="E20" s="53" t="s">
        <v>9</v>
      </c>
      <c r="F20" s="53"/>
    </row>
    <row r="21" spans="1:6" ht="18.75">
      <c r="A21" s="53"/>
      <c r="B21" s="53"/>
      <c r="C21" s="54"/>
      <c r="D21" s="53"/>
      <c r="E21" s="53"/>
      <c r="F21" s="53"/>
    </row>
    <row r="22" spans="1:6" ht="18.75">
      <c r="A22" s="2" t="s">
        <v>10</v>
      </c>
      <c r="B22" s="2"/>
      <c r="C22" s="2"/>
      <c r="D22" s="2"/>
      <c r="E22" s="2"/>
      <c r="F22" s="2"/>
    </row>
    <row r="23" spans="1:10" ht="18.75">
      <c r="A23" s="2" t="s">
        <v>72</v>
      </c>
      <c r="B23" s="2"/>
      <c r="C23" s="2"/>
      <c r="D23" s="2"/>
      <c r="E23" s="2"/>
      <c r="F23" s="40"/>
      <c r="G23" s="40"/>
      <c r="H23" s="40"/>
      <c r="I23" s="40"/>
      <c r="J23" s="40"/>
    </row>
    <row r="24" spans="1:10" ht="18.75">
      <c r="A24" s="2" t="s">
        <v>71</v>
      </c>
      <c r="B24" s="2"/>
      <c r="C24" s="2"/>
      <c r="D24" s="2"/>
      <c r="E24" s="2" t="s">
        <v>73</v>
      </c>
      <c r="F24" s="40"/>
      <c r="G24" s="40"/>
      <c r="H24" s="40"/>
      <c r="I24" s="40"/>
      <c r="J24" s="40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B17" sqref="B17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1:4" ht="18.75">
      <c r="A1" s="1" t="s">
        <v>45</v>
      </c>
      <c r="D1" s="40" t="s">
        <v>57</v>
      </c>
    </row>
    <row r="2" ht="18.75">
      <c r="D2" s="40" t="s">
        <v>0</v>
      </c>
    </row>
    <row r="3" spans="4:5" ht="18.75">
      <c r="D3" s="2" t="s">
        <v>117</v>
      </c>
      <c r="E3" s="39"/>
    </row>
    <row r="4" spans="4:5" ht="18.75">
      <c r="D4" s="2" t="s">
        <v>42</v>
      </c>
      <c r="E4" s="39"/>
    </row>
    <row r="5" spans="4:5" ht="18.75">
      <c r="D5" s="58" t="s">
        <v>43</v>
      </c>
      <c r="E5" s="58"/>
    </row>
    <row r="6" spans="4:5" ht="18.75">
      <c r="D6" s="2" t="s">
        <v>133</v>
      </c>
      <c r="E6" s="39"/>
    </row>
    <row r="8" spans="1:6" ht="18.75">
      <c r="A8" s="126" t="s">
        <v>76</v>
      </c>
      <c r="B8" s="127"/>
      <c r="C8" s="127"/>
      <c r="D8" s="127"/>
      <c r="E8" s="127"/>
      <c r="F8" s="127"/>
    </row>
    <row r="9" ht="12.75">
      <c r="F9" s="3" t="s">
        <v>2</v>
      </c>
    </row>
    <row r="10" spans="1:6" ht="12.75">
      <c r="A10" s="128" t="s">
        <v>3</v>
      </c>
      <c r="B10" s="128" t="s">
        <v>58</v>
      </c>
      <c r="C10" s="129" t="s">
        <v>4</v>
      </c>
      <c r="D10" s="128" t="s">
        <v>5</v>
      </c>
      <c r="E10" s="128" t="s">
        <v>6</v>
      </c>
      <c r="F10" s="128"/>
    </row>
    <row r="11" spans="1:6" ht="12.75">
      <c r="A11" s="128"/>
      <c r="B11" s="128"/>
      <c r="C11" s="128"/>
      <c r="D11" s="128"/>
      <c r="E11" s="128" t="s">
        <v>4</v>
      </c>
      <c r="F11" s="128" t="s">
        <v>7</v>
      </c>
    </row>
    <row r="12" spans="1:6" ht="12.75">
      <c r="A12" s="128"/>
      <c r="B12" s="128"/>
      <c r="C12" s="128"/>
      <c r="D12" s="128"/>
      <c r="E12" s="128"/>
      <c r="F12" s="128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200000</v>
      </c>
      <c r="B14" s="7" t="s">
        <v>59</v>
      </c>
      <c r="C14" s="8">
        <f aca="true" t="shared" si="0" ref="C14:C21">D14+E14</f>
        <v>0</v>
      </c>
      <c r="D14" s="9">
        <f>SUM(D15)</f>
        <v>-6644742.04</v>
      </c>
      <c r="E14" s="9">
        <f>SUM(E15)</f>
        <v>6644742.04</v>
      </c>
      <c r="F14" s="9">
        <f>SUM(F15)</f>
        <v>6644742.04</v>
      </c>
    </row>
    <row r="15" spans="1:6" ht="25.5">
      <c r="A15" s="6">
        <v>208000</v>
      </c>
      <c r="B15" s="7" t="s">
        <v>60</v>
      </c>
      <c r="C15" s="8">
        <f t="shared" si="0"/>
        <v>0</v>
      </c>
      <c r="D15" s="9">
        <f>SUM(D16:D17)</f>
        <v>-6644742.04</v>
      </c>
      <c r="E15" s="9">
        <f>SUM(E16:E17)</f>
        <v>6644742.04</v>
      </c>
      <c r="F15" s="9">
        <f>SUM(F16:F17)</f>
        <v>6644742.04</v>
      </c>
    </row>
    <row r="16" spans="1:6" ht="25.5">
      <c r="A16" s="10">
        <v>208320</v>
      </c>
      <c r="B16" s="50" t="s">
        <v>77</v>
      </c>
      <c r="C16" s="11">
        <f t="shared" si="0"/>
        <v>0</v>
      </c>
      <c r="D16" s="12">
        <v>574715</v>
      </c>
      <c r="E16" s="12">
        <v>-574715</v>
      </c>
      <c r="F16" s="12">
        <v>-574715</v>
      </c>
    </row>
    <row r="17" spans="1:6" ht="38.25">
      <c r="A17" s="10">
        <v>208400</v>
      </c>
      <c r="B17" s="50" t="s">
        <v>78</v>
      </c>
      <c r="C17" s="11">
        <f t="shared" si="0"/>
        <v>0</v>
      </c>
      <c r="D17" s="12">
        <v>-7219457.04</v>
      </c>
      <c r="E17" s="12">
        <v>7219457.04</v>
      </c>
      <c r="F17" s="12">
        <v>7219457.04</v>
      </c>
    </row>
    <row r="18" spans="1:6" ht="12.75">
      <c r="A18" s="6">
        <v>600000</v>
      </c>
      <c r="B18" s="7" t="s">
        <v>61</v>
      </c>
      <c r="C18" s="8">
        <f t="shared" si="0"/>
        <v>0</v>
      </c>
      <c r="D18" s="9">
        <f>SUM(D19)</f>
        <v>-6644742.04</v>
      </c>
      <c r="E18" s="9">
        <f>SUM(E19)</f>
        <v>6644742.04</v>
      </c>
      <c r="F18" s="9">
        <f>SUM(F19)</f>
        <v>6644742.04</v>
      </c>
    </row>
    <row r="19" spans="1:6" ht="12.75">
      <c r="A19" s="6">
        <v>602000</v>
      </c>
      <c r="B19" s="7" t="s">
        <v>62</v>
      </c>
      <c r="C19" s="8">
        <f t="shared" si="0"/>
        <v>0</v>
      </c>
      <c r="D19" s="9">
        <f>SUM(D20:D21)</f>
        <v>-6644742.04</v>
      </c>
      <c r="E19" s="9">
        <f>SUM(E20:E21)</f>
        <v>6644742.04</v>
      </c>
      <c r="F19" s="9">
        <f>SUM(F20:F21)</f>
        <v>6644742.04</v>
      </c>
    </row>
    <row r="20" spans="1:6" ht="25.5">
      <c r="A20" s="10">
        <v>602302</v>
      </c>
      <c r="B20" s="50" t="s">
        <v>77</v>
      </c>
      <c r="C20" s="11">
        <f t="shared" si="0"/>
        <v>0</v>
      </c>
      <c r="D20" s="12">
        <v>574715</v>
      </c>
      <c r="E20" s="12">
        <v>-574715</v>
      </c>
      <c r="F20" s="12">
        <v>-574715</v>
      </c>
    </row>
    <row r="21" spans="1:6" ht="38.25">
      <c r="A21" s="10">
        <v>602400</v>
      </c>
      <c r="B21" s="50" t="s">
        <v>78</v>
      </c>
      <c r="C21" s="11">
        <f t="shared" si="0"/>
        <v>0</v>
      </c>
      <c r="D21" s="12">
        <v>-7219457.04</v>
      </c>
      <c r="E21" s="12">
        <v>7219457.04</v>
      </c>
      <c r="F21" s="12">
        <v>7219457.04</v>
      </c>
    </row>
    <row r="24" spans="1:5" ht="18.75">
      <c r="A24" s="53" t="s">
        <v>8</v>
      </c>
      <c r="B24" s="53"/>
      <c r="C24" s="54"/>
      <c r="D24" s="53"/>
      <c r="E24" s="53" t="s">
        <v>9</v>
      </c>
    </row>
    <row r="25" spans="1:5" ht="18.75">
      <c r="A25" s="53"/>
      <c r="B25" s="53"/>
      <c r="C25" s="54"/>
      <c r="D25" s="53"/>
      <c r="E25" s="53"/>
    </row>
    <row r="26" spans="1:5" ht="18.75">
      <c r="A26" s="2" t="s">
        <v>10</v>
      </c>
      <c r="B26" s="2"/>
      <c r="C26" s="2"/>
      <c r="D26" s="2"/>
      <c r="E26" s="2"/>
    </row>
    <row r="27" spans="1:5" ht="18.75">
      <c r="A27" s="2" t="s">
        <v>72</v>
      </c>
      <c r="B27" s="2"/>
      <c r="C27" s="2"/>
      <c r="D27" s="2"/>
      <c r="E27" s="2"/>
    </row>
    <row r="28" spans="1:5" ht="18.75">
      <c r="A28" s="2" t="s">
        <v>71</v>
      </c>
      <c r="B28" s="2"/>
      <c r="C28" s="2"/>
      <c r="D28" s="2"/>
      <c r="E28" s="2" t="s">
        <v>73</v>
      </c>
    </row>
  </sheetData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6"/>
  <sheetViews>
    <sheetView view="pageBreakPreview" zoomScale="60" workbookViewId="0" topLeftCell="A1">
      <selection activeCell="D23" sqref="D23"/>
    </sheetView>
  </sheetViews>
  <sheetFormatPr defaultColWidth="9.00390625" defaultRowHeight="12.75"/>
  <cols>
    <col min="1" max="1" width="12.00390625" style="93" customWidth="1"/>
    <col min="2" max="2" width="8.625" style="93" customWidth="1"/>
    <col min="3" max="3" width="8.75390625" style="93" customWidth="1"/>
    <col min="4" max="4" width="44.00390625" style="93" customWidth="1"/>
    <col min="5" max="5" width="13.125" style="93" customWidth="1"/>
    <col min="6" max="6" width="12.00390625" style="93" customWidth="1"/>
    <col min="7" max="7" width="9.875" style="93" customWidth="1"/>
    <col min="8" max="8" width="10.125" style="93" customWidth="1"/>
    <col min="9" max="9" width="12.125" style="93" customWidth="1"/>
    <col min="10" max="10" width="13.625" style="93" customWidth="1"/>
    <col min="11" max="11" width="9.00390625" style="93" customWidth="1"/>
    <col min="12" max="12" width="10.125" style="93" customWidth="1"/>
    <col min="13" max="13" width="10.625" style="93" customWidth="1"/>
    <col min="14" max="14" width="13.375" style="93" customWidth="1"/>
    <col min="15" max="15" width="12.625" style="93" customWidth="1"/>
    <col min="16" max="16" width="11.625" style="93" customWidth="1"/>
    <col min="17" max="16384" width="9.125" style="93" customWidth="1"/>
  </cols>
  <sheetData>
    <row r="1" spans="1:16" ht="18" customHeight="1">
      <c r="A1" s="90" t="s">
        <v>28</v>
      </c>
      <c r="B1" s="90"/>
      <c r="C1" s="90"/>
      <c r="D1" s="90"/>
      <c r="E1" s="91"/>
      <c r="F1" s="91"/>
      <c r="G1" s="91"/>
      <c r="H1" s="91"/>
      <c r="I1" s="91"/>
      <c r="J1" s="91"/>
      <c r="K1" s="91"/>
      <c r="L1" s="91"/>
      <c r="M1" s="92" t="s">
        <v>109</v>
      </c>
      <c r="N1" s="90"/>
      <c r="O1" s="91"/>
      <c r="P1" s="91"/>
    </row>
    <row r="2" spans="1:16" ht="18" customHeight="1">
      <c r="A2" s="90"/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2" t="s">
        <v>0</v>
      </c>
      <c r="N2" s="90"/>
      <c r="O2" s="91"/>
      <c r="P2" s="91"/>
    </row>
    <row r="3" spans="1:16" ht="18" customHeight="1">
      <c r="A3" s="90"/>
      <c r="B3" s="90"/>
      <c r="C3" s="90"/>
      <c r="D3" s="90"/>
      <c r="E3" s="91"/>
      <c r="F3" s="91"/>
      <c r="G3" s="91"/>
      <c r="H3" s="91"/>
      <c r="I3" s="91"/>
      <c r="J3" s="91"/>
      <c r="K3" s="91"/>
      <c r="L3" s="91"/>
      <c r="M3" s="94" t="s">
        <v>117</v>
      </c>
      <c r="N3" s="91"/>
      <c r="O3" s="91"/>
      <c r="P3" s="91"/>
    </row>
    <row r="4" spans="1:16" ht="18" customHeight="1">
      <c r="A4" s="90"/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4" t="s">
        <v>42</v>
      </c>
      <c r="N4" s="91"/>
      <c r="O4" s="91"/>
      <c r="P4" s="91"/>
    </row>
    <row r="5" spans="1:16" ht="18" customHeight="1">
      <c r="A5" s="90"/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  <c r="M5" s="135" t="s">
        <v>43</v>
      </c>
      <c r="N5" s="135"/>
      <c r="O5" s="91"/>
      <c r="P5" s="91"/>
    </row>
    <row r="6" spans="1:16" ht="18" customHeight="1">
      <c r="A6" s="90"/>
      <c r="B6" s="90"/>
      <c r="C6" s="90"/>
      <c r="D6" s="90"/>
      <c r="E6" s="91"/>
      <c r="F6" s="91"/>
      <c r="G6" s="91"/>
      <c r="H6" s="91"/>
      <c r="I6" s="91"/>
      <c r="J6" s="91"/>
      <c r="K6" s="91"/>
      <c r="L6" s="91"/>
      <c r="M6" s="94" t="s">
        <v>132</v>
      </c>
      <c r="N6" s="91"/>
      <c r="O6" s="91"/>
      <c r="P6" s="91"/>
    </row>
    <row r="7" spans="1:16" ht="15.75">
      <c r="A7" s="132" t="s">
        <v>29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5.75">
      <c r="A8" s="132" t="s">
        <v>30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1:16" ht="12.7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6" t="s">
        <v>2</v>
      </c>
    </row>
    <row r="10" spans="1:16" ht="12.75">
      <c r="A10" s="130" t="s">
        <v>31</v>
      </c>
      <c r="B10" s="130" t="s">
        <v>32</v>
      </c>
      <c r="C10" s="130" t="s">
        <v>33</v>
      </c>
      <c r="D10" s="131" t="s">
        <v>34</v>
      </c>
      <c r="E10" s="131" t="s">
        <v>5</v>
      </c>
      <c r="F10" s="131"/>
      <c r="G10" s="131"/>
      <c r="H10" s="131"/>
      <c r="I10" s="131"/>
      <c r="J10" s="131" t="s">
        <v>6</v>
      </c>
      <c r="K10" s="131"/>
      <c r="L10" s="131"/>
      <c r="M10" s="131"/>
      <c r="N10" s="131"/>
      <c r="O10" s="131"/>
      <c r="P10" s="134" t="s">
        <v>23</v>
      </c>
    </row>
    <row r="11" spans="1:16" ht="12.75">
      <c r="A11" s="131"/>
      <c r="B11" s="131"/>
      <c r="C11" s="131"/>
      <c r="D11" s="131"/>
      <c r="E11" s="134" t="s">
        <v>4</v>
      </c>
      <c r="F11" s="131" t="s">
        <v>35</v>
      </c>
      <c r="G11" s="131" t="s">
        <v>36</v>
      </c>
      <c r="H11" s="131"/>
      <c r="I11" s="131" t="s">
        <v>37</v>
      </c>
      <c r="J11" s="134" t="s">
        <v>4</v>
      </c>
      <c r="K11" s="131" t="s">
        <v>35</v>
      </c>
      <c r="L11" s="131" t="s">
        <v>36</v>
      </c>
      <c r="M11" s="131"/>
      <c r="N11" s="131" t="s">
        <v>37</v>
      </c>
      <c r="O11" s="97" t="s">
        <v>36</v>
      </c>
      <c r="P11" s="131"/>
    </row>
    <row r="12" spans="1:16" ht="12.75">
      <c r="A12" s="131"/>
      <c r="B12" s="131"/>
      <c r="C12" s="131"/>
      <c r="D12" s="131"/>
      <c r="E12" s="131"/>
      <c r="F12" s="131"/>
      <c r="G12" s="131" t="s">
        <v>38</v>
      </c>
      <c r="H12" s="131" t="s">
        <v>39</v>
      </c>
      <c r="I12" s="131"/>
      <c r="J12" s="131"/>
      <c r="K12" s="131"/>
      <c r="L12" s="131" t="s">
        <v>38</v>
      </c>
      <c r="M12" s="131" t="s">
        <v>39</v>
      </c>
      <c r="N12" s="131"/>
      <c r="O12" s="131" t="s">
        <v>40</v>
      </c>
      <c r="P12" s="131"/>
    </row>
    <row r="13" spans="1:16" ht="28.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1:16" ht="12.75">
      <c r="A14" s="97">
        <v>1</v>
      </c>
      <c r="B14" s="97">
        <v>2</v>
      </c>
      <c r="C14" s="97">
        <v>3</v>
      </c>
      <c r="D14" s="97">
        <v>4</v>
      </c>
      <c r="E14" s="98">
        <v>5</v>
      </c>
      <c r="F14" s="97">
        <v>6</v>
      </c>
      <c r="G14" s="97">
        <v>7</v>
      </c>
      <c r="H14" s="97">
        <v>8</v>
      </c>
      <c r="I14" s="97">
        <v>9</v>
      </c>
      <c r="J14" s="98">
        <v>10</v>
      </c>
      <c r="K14" s="97">
        <v>11</v>
      </c>
      <c r="L14" s="97">
        <v>12</v>
      </c>
      <c r="M14" s="97">
        <v>13</v>
      </c>
      <c r="N14" s="97">
        <v>14</v>
      </c>
      <c r="O14" s="97">
        <v>15</v>
      </c>
      <c r="P14" s="98">
        <v>16</v>
      </c>
    </row>
    <row r="15" spans="1:16" ht="14.25" customHeight="1">
      <c r="A15" s="99" t="s">
        <v>47</v>
      </c>
      <c r="B15" s="100"/>
      <c r="C15" s="101"/>
      <c r="D15" s="102" t="s">
        <v>48</v>
      </c>
      <c r="E15" s="103">
        <v>-6900804.04</v>
      </c>
      <c r="F15" s="104">
        <v>285000</v>
      </c>
      <c r="G15" s="104">
        <v>0</v>
      </c>
      <c r="H15" s="104">
        <v>0</v>
      </c>
      <c r="I15" s="104">
        <v>-7185804.04</v>
      </c>
      <c r="J15" s="103">
        <v>7185804.04</v>
      </c>
      <c r="K15" s="104">
        <v>0</v>
      </c>
      <c r="L15" s="104">
        <v>0</v>
      </c>
      <c r="M15" s="104">
        <v>0</v>
      </c>
      <c r="N15" s="104">
        <v>7185804.04</v>
      </c>
      <c r="O15" s="104">
        <v>7185804.04</v>
      </c>
      <c r="P15" s="103">
        <f aca="true" t="shared" si="0" ref="P15:P31">E15+J15</f>
        <v>285000</v>
      </c>
    </row>
    <row r="16" spans="1:16" ht="18" customHeight="1">
      <c r="A16" s="99" t="s">
        <v>49</v>
      </c>
      <c r="B16" s="100"/>
      <c r="C16" s="101"/>
      <c r="D16" s="102" t="s">
        <v>48</v>
      </c>
      <c r="E16" s="103">
        <v>-6900804.04</v>
      </c>
      <c r="F16" s="104">
        <v>285000</v>
      </c>
      <c r="G16" s="104">
        <v>0</v>
      </c>
      <c r="H16" s="104">
        <v>0</v>
      </c>
      <c r="I16" s="104">
        <v>-7185804.04</v>
      </c>
      <c r="J16" s="103">
        <v>7185804.04</v>
      </c>
      <c r="K16" s="104">
        <v>0</v>
      </c>
      <c r="L16" s="104">
        <v>0</v>
      </c>
      <c r="M16" s="104">
        <v>0</v>
      </c>
      <c r="N16" s="104">
        <v>7185804.04</v>
      </c>
      <c r="O16" s="104">
        <v>7185804.04</v>
      </c>
      <c r="P16" s="103">
        <f t="shared" si="0"/>
        <v>285000</v>
      </c>
    </row>
    <row r="17" spans="1:16" ht="12.75">
      <c r="A17" s="99" t="s">
        <v>79</v>
      </c>
      <c r="B17" s="99" t="s">
        <v>80</v>
      </c>
      <c r="C17" s="101"/>
      <c r="D17" s="102" t="s">
        <v>81</v>
      </c>
      <c r="E17" s="103">
        <v>180000</v>
      </c>
      <c r="F17" s="104">
        <v>180000</v>
      </c>
      <c r="G17" s="104">
        <v>0</v>
      </c>
      <c r="H17" s="104">
        <v>0</v>
      </c>
      <c r="I17" s="104">
        <v>0</v>
      </c>
      <c r="J17" s="103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3">
        <f t="shared" si="0"/>
        <v>180000</v>
      </c>
    </row>
    <row r="18" spans="1:16" ht="37.5" customHeight="1">
      <c r="A18" s="105" t="s">
        <v>82</v>
      </c>
      <c r="B18" s="105" t="s">
        <v>84</v>
      </c>
      <c r="C18" s="106" t="s">
        <v>83</v>
      </c>
      <c r="D18" s="107" t="s">
        <v>85</v>
      </c>
      <c r="E18" s="108">
        <v>180000</v>
      </c>
      <c r="F18" s="109">
        <v>180000</v>
      </c>
      <c r="G18" s="109">
        <v>0</v>
      </c>
      <c r="H18" s="109">
        <v>0</v>
      </c>
      <c r="I18" s="109">
        <v>0</v>
      </c>
      <c r="J18" s="108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8">
        <f t="shared" si="0"/>
        <v>180000</v>
      </c>
    </row>
    <row r="19" spans="1:16" ht="25.5">
      <c r="A19" s="99" t="s">
        <v>86</v>
      </c>
      <c r="B19" s="99" t="s">
        <v>87</v>
      </c>
      <c r="C19" s="101"/>
      <c r="D19" s="102" t="s">
        <v>88</v>
      </c>
      <c r="E19" s="103">
        <v>105000</v>
      </c>
      <c r="F19" s="104">
        <v>105000</v>
      </c>
      <c r="G19" s="104">
        <v>0</v>
      </c>
      <c r="H19" s="104">
        <v>0</v>
      </c>
      <c r="I19" s="104">
        <v>0</v>
      </c>
      <c r="J19" s="103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3">
        <f t="shared" si="0"/>
        <v>105000</v>
      </c>
    </row>
    <row r="20" spans="1:16" ht="25.5">
      <c r="A20" s="105" t="s">
        <v>118</v>
      </c>
      <c r="B20" s="105" t="s">
        <v>127</v>
      </c>
      <c r="C20" s="106" t="s">
        <v>89</v>
      </c>
      <c r="D20" s="107" t="s">
        <v>119</v>
      </c>
      <c r="E20" s="108">
        <v>105000</v>
      </c>
      <c r="F20" s="109">
        <v>105000</v>
      </c>
      <c r="G20" s="109">
        <v>0</v>
      </c>
      <c r="H20" s="109">
        <v>0</v>
      </c>
      <c r="I20" s="109">
        <v>0</v>
      </c>
      <c r="J20" s="108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8">
        <f t="shared" si="0"/>
        <v>105000</v>
      </c>
    </row>
    <row r="21" spans="1:16" ht="12.75">
      <c r="A21" s="99" t="s">
        <v>120</v>
      </c>
      <c r="B21" s="99" t="s">
        <v>128</v>
      </c>
      <c r="C21" s="110" t="s">
        <v>121</v>
      </c>
      <c r="D21" s="102" t="s">
        <v>122</v>
      </c>
      <c r="E21" s="103">
        <v>30000</v>
      </c>
      <c r="F21" s="104">
        <v>30000</v>
      </c>
      <c r="G21" s="104">
        <v>0</v>
      </c>
      <c r="H21" s="104">
        <v>0</v>
      </c>
      <c r="I21" s="104">
        <v>0</v>
      </c>
      <c r="J21" s="103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3">
        <f t="shared" si="0"/>
        <v>30000</v>
      </c>
    </row>
    <row r="22" spans="1:16" ht="25.5">
      <c r="A22" s="99" t="s">
        <v>75</v>
      </c>
      <c r="B22" s="99" t="s">
        <v>66</v>
      </c>
      <c r="C22" s="101"/>
      <c r="D22" s="102" t="s">
        <v>67</v>
      </c>
      <c r="E22" s="103">
        <v>-7185804.04</v>
      </c>
      <c r="F22" s="104">
        <v>0</v>
      </c>
      <c r="G22" s="104">
        <v>0</v>
      </c>
      <c r="H22" s="104">
        <v>0</v>
      </c>
      <c r="I22" s="104">
        <v>-7185804.04</v>
      </c>
      <c r="J22" s="103">
        <v>7185804.04</v>
      </c>
      <c r="K22" s="104">
        <v>0</v>
      </c>
      <c r="L22" s="104">
        <v>0</v>
      </c>
      <c r="M22" s="104">
        <v>0</v>
      </c>
      <c r="N22" s="104">
        <v>7185804.04</v>
      </c>
      <c r="O22" s="104">
        <v>7185804.04</v>
      </c>
      <c r="P22" s="103">
        <f t="shared" si="0"/>
        <v>0</v>
      </c>
    </row>
    <row r="23" spans="1:16" ht="38.25">
      <c r="A23" s="105" t="s">
        <v>70</v>
      </c>
      <c r="B23" s="105" t="s">
        <v>68</v>
      </c>
      <c r="C23" s="106" t="s">
        <v>64</v>
      </c>
      <c r="D23" s="107" t="s">
        <v>65</v>
      </c>
      <c r="E23" s="108">
        <v>-7185804.04</v>
      </c>
      <c r="F23" s="109">
        <v>0</v>
      </c>
      <c r="G23" s="109">
        <v>0</v>
      </c>
      <c r="H23" s="109">
        <v>0</v>
      </c>
      <c r="I23" s="109">
        <v>-7185804.04</v>
      </c>
      <c r="J23" s="108">
        <v>7185804.04</v>
      </c>
      <c r="K23" s="109">
        <v>0</v>
      </c>
      <c r="L23" s="109">
        <v>0</v>
      </c>
      <c r="M23" s="109">
        <v>0</v>
      </c>
      <c r="N23" s="109">
        <v>7185804.04</v>
      </c>
      <c r="O23" s="109">
        <v>7185804.04</v>
      </c>
      <c r="P23" s="108">
        <f t="shared" si="0"/>
        <v>0</v>
      </c>
    </row>
    <row r="24" spans="1:16" ht="51" customHeight="1">
      <c r="A24" s="99" t="s">
        <v>125</v>
      </c>
      <c r="B24" s="99" t="s">
        <v>129</v>
      </c>
      <c r="C24" s="110" t="s">
        <v>92</v>
      </c>
      <c r="D24" s="102" t="s">
        <v>126</v>
      </c>
      <c r="E24" s="103">
        <v>-30000</v>
      </c>
      <c r="F24" s="104">
        <v>-30000</v>
      </c>
      <c r="G24" s="104">
        <v>0</v>
      </c>
      <c r="H24" s="104">
        <v>0</v>
      </c>
      <c r="I24" s="104">
        <v>0</v>
      </c>
      <c r="J24" s="103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3">
        <f t="shared" si="0"/>
        <v>-30000</v>
      </c>
    </row>
    <row r="25" spans="1:16" ht="25.5">
      <c r="A25" s="99" t="s">
        <v>25</v>
      </c>
      <c r="B25" s="100"/>
      <c r="C25" s="101"/>
      <c r="D25" s="102" t="s">
        <v>27</v>
      </c>
      <c r="E25" s="103">
        <v>965718</v>
      </c>
      <c r="F25" s="104">
        <v>965718</v>
      </c>
      <c r="G25" s="104">
        <v>0</v>
      </c>
      <c r="H25" s="104">
        <v>0</v>
      </c>
      <c r="I25" s="104">
        <v>0</v>
      </c>
      <c r="J25" s="103">
        <v>48076</v>
      </c>
      <c r="K25" s="104">
        <v>0</v>
      </c>
      <c r="L25" s="104">
        <v>0</v>
      </c>
      <c r="M25" s="104">
        <v>0</v>
      </c>
      <c r="N25" s="104">
        <v>48076</v>
      </c>
      <c r="O25" s="104">
        <v>48076</v>
      </c>
      <c r="P25" s="103">
        <f t="shared" si="0"/>
        <v>1013794</v>
      </c>
    </row>
    <row r="26" spans="1:16" ht="25.5">
      <c r="A26" s="99" t="s">
        <v>26</v>
      </c>
      <c r="B26" s="100"/>
      <c r="C26" s="101"/>
      <c r="D26" s="102" t="s">
        <v>41</v>
      </c>
      <c r="E26" s="103">
        <v>965718</v>
      </c>
      <c r="F26" s="104">
        <v>965718</v>
      </c>
      <c r="G26" s="104">
        <v>0</v>
      </c>
      <c r="H26" s="104">
        <v>0</v>
      </c>
      <c r="I26" s="104">
        <v>0</v>
      </c>
      <c r="J26" s="103">
        <v>48076</v>
      </c>
      <c r="K26" s="104">
        <v>0</v>
      </c>
      <c r="L26" s="104">
        <v>0</v>
      </c>
      <c r="M26" s="104">
        <v>0</v>
      </c>
      <c r="N26" s="104">
        <v>48076</v>
      </c>
      <c r="O26" s="104">
        <v>48076</v>
      </c>
      <c r="P26" s="103">
        <f t="shared" si="0"/>
        <v>1013794</v>
      </c>
    </row>
    <row r="27" spans="1:16" ht="66" customHeight="1">
      <c r="A27" s="99" t="s">
        <v>130</v>
      </c>
      <c r="B27" s="99" t="s">
        <v>97</v>
      </c>
      <c r="C27" s="110" t="s">
        <v>96</v>
      </c>
      <c r="D27" s="102" t="s">
        <v>98</v>
      </c>
      <c r="E27" s="103">
        <v>965718</v>
      </c>
      <c r="F27" s="104">
        <v>965718</v>
      </c>
      <c r="G27" s="104">
        <v>0</v>
      </c>
      <c r="H27" s="104">
        <v>0</v>
      </c>
      <c r="I27" s="104">
        <v>0</v>
      </c>
      <c r="J27" s="103">
        <v>48076</v>
      </c>
      <c r="K27" s="104">
        <v>0</v>
      </c>
      <c r="L27" s="104">
        <v>0</v>
      </c>
      <c r="M27" s="104">
        <v>0</v>
      </c>
      <c r="N27" s="104">
        <v>48076</v>
      </c>
      <c r="O27" s="104">
        <v>48076</v>
      </c>
      <c r="P27" s="103">
        <f t="shared" si="0"/>
        <v>1013794</v>
      </c>
    </row>
    <row r="28" spans="1:16" ht="24" customHeight="1">
      <c r="A28" s="99" t="s">
        <v>93</v>
      </c>
      <c r="B28" s="100"/>
      <c r="C28" s="101"/>
      <c r="D28" s="102" t="s">
        <v>94</v>
      </c>
      <c r="E28" s="103">
        <v>0</v>
      </c>
      <c r="F28" s="104">
        <v>0</v>
      </c>
      <c r="G28" s="104">
        <v>0</v>
      </c>
      <c r="H28" s="104">
        <v>0</v>
      </c>
      <c r="I28" s="104">
        <v>0</v>
      </c>
      <c r="J28" s="103">
        <v>-589138</v>
      </c>
      <c r="K28" s="104">
        <v>0</v>
      </c>
      <c r="L28" s="104">
        <v>0</v>
      </c>
      <c r="M28" s="104">
        <v>0</v>
      </c>
      <c r="N28" s="104">
        <v>-589138</v>
      </c>
      <c r="O28" s="104">
        <v>-589138</v>
      </c>
      <c r="P28" s="103">
        <f t="shared" si="0"/>
        <v>-589138</v>
      </c>
    </row>
    <row r="29" spans="1:16" ht="24" customHeight="1">
      <c r="A29" s="99" t="s">
        <v>95</v>
      </c>
      <c r="B29" s="100"/>
      <c r="C29" s="101"/>
      <c r="D29" s="102" t="s">
        <v>94</v>
      </c>
      <c r="E29" s="103">
        <v>0</v>
      </c>
      <c r="F29" s="104">
        <v>0</v>
      </c>
      <c r="G29" s="104">
        <v>0</v>
      </c>
      <c r="H29" s="104">
        <v>0</v>
      </c>
      <c r="I29" s="104">
        <v>0</v>
      </c>
      <c r="J29" s="103">
        <v>-589138</v>
      </c>
      <c r="K29" s="104">
        <v>0</v>
      </c>
      <c r="L29" s="104">
        <v>0</v>
      </c>
      <c r="M29" s="104">
        <v>0</v>
      </c>
      <c r="N29" s="104">
        <v>-589138</v>
      </c>
      <c r="O29" s="104">
        <v>-589138</v>
      </c>
      <c r="P29" s="103">
        <f t="shared" si="0"/>
        <v>-589138</v>
      </c>
    </row>
    <row r="30" spans="1:16" ht="24.75" customHeight="1">
      <c r="A30" s="99" t="s">
        <v>99</v>
      </c>
      <c r="B30" s="99" t="s">
        <v>101</v>
      </c>
      <c r="C30" s="110" t="s">
        <v>100</v>
      </c>
      <c r="D30" s="102" t="s">
        <v>102</v>
      </c>
      <c r="E30" s="103">
        <v>0</v>
      </c>
      <c r="F30" s="104">
        <v>0</v>
      </c>
      <c r="G30" s="104">
        <v>0</v>
      </c>
      <c r="H30" s="104">
        <v>0</v>
      </c>
      <c r="I30" s="104">
        <v>0</v>
      </c>
      <c r="J30" s="103">
        <v>-589138</v>
      </c>
      <c r="K30" s="104">
        <v>0</v>
      </c>
      <c r="L30" s="104">
        <v>0</v>
      </c>
      <c r="M30" s="104">
        <v>0</v>
      </c>
      <c r="N30" s="104">
        <v>-589138</v>
      </c>
      <c r="O30" s="104">
        <v>-589138</v>
      </c>
      <c r="P30" s="103">
        <f t="shared" si="0"/>
        <v>-589138</v>
      </c>
    </row>
    <row r="31" spans="1:16" ht="12.75">
      <c r="A31" s="111"/>
      <c r="B31" s="112" t="s">
        <v>24</v>
      </c>
      <c r="C31" s="113"/>
      <c r="D31" s="114" t="s">
        <v>4</v>
      </c>
      <c r="E31" s="103">
        <v>-5935086.04</v>
      </c>
      <c r="F31" s="103">
        <v>1250718</v>
      </c>
      <c r="G31" s="103">
        <v>0</v>
      </c>
      <c r="H31" s="103">
        <v>0</v>
      </c>
      <c r="I31" s="103">
        <v>-7185804.04</v>
      </c>
      <c r="J31" s="103">
        <v>6644742.04</v>
      </c>
      <c r="K31" s="103">
        <v>0</v>
      </c>
      <c r="L31" s="103">
        <v>0</v>
      </c>
      <c r="M31" s="103">
        <v>0</v>
      </c>
      <c r="N31" s="103">
        <v>6644742.04</v>
      </c>
      <c r="O31" s="103">
        <v>6644742.04</v>
      </c>
      <c r="P31" s="103">
        <f t="shared" si="0"/>
        <v>709656</v>
      </c>
    </row>
    <row r="32" spans="1:16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18.75">
      <c r="A33" s="95" t="s">
        <v>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5" t="s">
        <v>9</v>
      </c>
      <c r="M33" s="115"/>
      <c r="N33" s="115"/>
      <c r="O33" s="115"/>
      <c r="P33" s="115"/>
    </row>
    <row r="34" spans="1:16" ht="8.25" customHeight="1">
      <c r="A34" s="95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5"/>
      <c r="M34" s="115"/>
      <c r="N34" s="115"/>
      <c r="O34" s="115"/>
      <c r="P34" s="115"/>
    </row>
    <row r="35" spans="1:16" ht="14.25" customHeight="1">
      <c r="A35" s="94" t="s">
        <v>10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4"/>
      <c r="M35" s="115"/>
      <c r="N35" s="115"/>
      <c r="O35" s="115"/>
      <c r="P35" s="115"/>
    </row>
    <row r="36" spans="1:16" ht="17.25" customHeight="1">
      <c r="A36" s="94" t="s">
        <v>72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4" t="s">
        <v>73</v>
      </c>
      <c r="M36" s="115"/>
      <c r="N36" s="115"/>
      <c r="O36" s="115"/>
      <c r="P36" s="115"/>
    </row>
    <row r="37" spans="1:16" ht="17.25" customHeight="1">
      <c r="A37" s="94" t="s">
        <v>71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15"/>
      <c r="N37" s="115"/>
      <c r="O37" s="115"/>
      <c r="P37" s="115"/>
    </row>
    <row r="38" spans="1:16" ht="12.75">
      <c r="A38" s="116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12.7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6" ht="12.7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1:16" ht="12.7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1:16" ht="12.7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1:16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6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1:16" ht="12.7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16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1:16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1:16" ht="12.7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 ht="12.7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 ht="12.7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 ht="12.7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 ht="12.7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1:16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1:16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1:16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6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  <row r="73" spans="1:16" ht="12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12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12.7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</row>
    <row r="79" spans="1:16" ht="12.7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12.7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ht="12.7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ht="12.7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ht="12.7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</row>
    <row r="84" spans="1:16" ht="12.7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</row>
    <row r="85" spans="1:16" ht="12.7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1:16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6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6" ht="12.7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ht="12.7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1:16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1:16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1:16" ht="12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</row>
    <row r="93" spans="1:16" ht="12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1:16" ht="12.7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1:16" ht="12.7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1:16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1:16" ht="12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1:16" ht="12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</row>
    <row r="99" spans="1:16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</row>
    <row r="100" spans="1:16" ht="12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</row>
    <row r="101" spans="1:16" ht="12.7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1:16" ht="12.7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</row>
    <row r="103" spans="1:16" ht="12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</row>
    <row r="104" spans="1:16" ht="12.7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</row>
    <row r="105" spans="1:16" ht="12.7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1:16" ht="12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1:16" ht="12.7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</row>
    <row r="108" spans="1:16" ht="12.7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</row>
    <row r="109" spans="1:16" ht="12.7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</row>
    <row r="110" spans="1:16" ht="12.7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</row>
    <row r="111" spans="1:16" ht="12.7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</row>
    <row r="112" spans="1:16" ht="12.7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</row>
    <row r="113" spans="1:16" ht="12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</row>
    <row r="114" spans="1:16" ht="12.7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</row>
    <row r="115" spans="1:16" ht="12.7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1:16" ht="12.7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</row>
    <row r="117" spans="1:16" ht="12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</row>
    <row r="118" spans="1:16" ht="12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</row>
    <row r="119" spans="1:16" ht="12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</row>
    <row r="120" spans="1:16" ht="12.7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</row>
    <row r="121" spans="1:16" ht="12.7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</row>
    <row r="122" spans="1:16" ht="12.7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1:16" ht="12.7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1:16" ht="12.7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1:16" ht="12.7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1:16" ht="12.7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1:16" ht="12.7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1:16" ht="12.7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1:16" ht="12.7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1:16" ht="12.7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1:16" ht="12.7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1:16" ht="12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1:16" ht="12.7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1:16" ht="12.7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1:16" ht="12.7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1:16" ht="12.7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1:16" ht="12.7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1:16" ht="12.7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1:16" ht="12.7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1:16" ht="12.7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ht="12.7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ht="12.7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ht="12.7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ht="12.7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1:16" ht="12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1:16" ht="12.7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</sheetData>
  <mergeCells count="23">
    <mergeCell ref="M5:N5"/>
    <mergeCell ref="G12:G13"/>
    <mergeCell ref="H12:H13"/>
    <mergeCell ref="I11:I13"/>
    <mergeCell ref="J10:O10"/>
    <mergeCell ref="J11:J13"/>
    <mergeCell ref="K11:K13"/>
    <mergeCell ref="N11:N13"/>
    <mergeCell ref="L11:M11"/>
    <mergeCell ref="A7:P7"/>
    <mergeCell ref="E11:E13"/>
    <mergeCell ref="P10:P13"/>
    <mergeCell ref="F11:F13"/>
    <mergeCell ref="A8:P8"/>
    <mergeCell ref="A10:A13"/>
    <mergeCell ref="B10:B13"/>
    <mergeCell ref="O12:O13"/>
    <mergeCell ref="C10:C13"/>
    <mergeCell ref="G11:H11"/>
    <mergeCell ref="L12:L13"/>
    <mergeCell ref="M12:M13"/>
    <mergeCell ref="D10:D13"/>
    <mergeCell ref="E10:I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8">
      <selection activeCell="B12" sqref="B12:B16"/>
    </sheetView>
  </sheetViews>
  <sheetFormatPr defaultColWidth="9.125" defaultRowHeight="12.75"/>
  <cols>
    <col min="1" max="1" width="14.125" style="64" customWidth="1"/>
    <col min="2" max="2" width="15.875" style="64" customWidth="1"/>
    <col min="3" max="3" width="31.625" style="64" customWidth="1"/>
    <col min="4" max="4" width="18.75390625" style="65" hidden="1" customWidth="1"/>
    <col min="5" max="5" width="25.375" style="89" hidden="1" customWidth="1"/>
    <col min="6" max="6" width="32.00390625" style="89" hidden="1" customWidth="1"/>
    <col min="7" max="7" width="13.375" style="89" hidden="1" customWidth="1"/>
    <col min="8" max="8" width="34.375" style="65" customWidth="1"/>
    <col min="9" max="9" width="15.875" style="64" customWidth="1"/>
    <col min="10" max="16384" width="9.125" style="64" customWidth="1"/>
  </cols>
  <sheetData>
    <row r="1" spans="5:9" ht="18.75">
      <c r="E1" s="66"/>
      <c r="F1" s="66"/>
      <c r="G1" s="66"/>
      <c r="H1" s="66" t="s">
        <v>110</v>
      </c>
      <c r="I1" s="66"/>
    </row>
    <row r="2" spans="5:9" ht="18.75">
      <c r="E2" s="66"/>
      <c r="F2" s="66"/>
      <c r="G2" s="66"/>
      <c r="H2" s="66" t="s">
        <v>0</v>
      </c>
      <c r="I2" s="66"/>
    </row>
    <row r="3" spans="5:9" ht="18.75">
      <c r="E3" s="2"/>
      <c r="F3" s="2"/>
      <c r="G3" s="2"/>
      <c r="H3" s="2" t="s">
        <v>117</v>
      </c>
      <c r="I3" s="2"/>
    </row>
    <row r="4" spans="5:9" ht="18.75">
      <c r="E4" s="2"/>
      <c r="F4" s="2"/>
      <c r="G4" s="2"/>
      <c r="H4" s="2" t="s">
        <v>42</v>
      </c>
      <c r="I4" s="2"/>
    </row>
    <row r="5" spans="5:9" ht="18.75">
      <c r="E5" s="13"/>
      <c r="F5" s="13"/>
      <c r="G5" s="13"/>
      <c r="H5" s="13" t="s">
        <v>43</v>
      </c>
      <c r="I5" s="13"/>
    </row>
    <row r="6" spans="5:9" ht="18" customHeight="1">
      <c r="E6" s="2"/>
      <c r="F6" s="2"/>
      <c r="G6" s="2"/>
      <c r="H6" s="2" t="s">
        <v>133</v>
      </c>
      <c r="I6" s="2"/>
    </row>
    <row r="7" spans="5:9" ht="6" customHeight="1" hidden="1">
      <c r="E7" s="2"/>
      <c r="F7" s="2"/>
      <c r="G7" s="39"/>
      <c r="H7" s="67"/>
      <c r="I7" s="67"/>
    </row>
    <row r="8" spans="1:8" ht="21" customHeight="1">
      <c r="A8" s="139" t="s">
        <v>111</v>
      </c>
      <c r="B8" s="139"/>
      <c r="C8" s="139"/>
      <c r="D8" s="139"/>
      <c r="E8" s="140"/>
      <c r="F8" s="140"/>
      <c r="G8" s="140"/>
      <c r="H8" s="140"/>
    </row>
    <row r="9" spans="1:8" ht="42" customHeight="1">
      <c r="A9" s="137" t="s">
        <v>112</v>
      </c>
      <c r="B9" s="137"/>
      <c r="C9" s="137"/>
      <c r="D9" s="138"/>
      <c r="E9" s="138"/>
      <c r="F9" s="138"/>
      <c r="G9" s="138"/>
      <c r="H9" s="138"/>
    </row>
    <row r="10" spans="1:8" ht="9" customHeight="1">
      <c r="A10" s="145"/>
      <c r="B10" s="145"/>
      <c r="C10" s="145"/>
      <c r="D10" s="146"/>
      <c r="E10" s="147"/>
      <c r="F10" s="147"/>
      <c r="G10" s="147"/>
      <c r="H10" s="147"/>
    </row>
    <row r="11" spans="1:8" ht="18" customHeight="1" hidden="1">
      <c r="A11" s="141" t="s">
        <v>44</v>
      </c>
      <c r="B11" s="142"/>
      <c r="C11" s="142"/>
      <c r="D11" s="143"/>
      <c r="E11" s="144"/>
      <c r="F11" s="144"/>
      <c r="G11" s="144"/>
      <c r="H11" s="144"/>
    </row>
    <row r="12" spans="1:8" ht="24.75" customHeight="1">
      <c r="A12" s="136" t="s">
        <v>113</v>
      </c>
      <c r="B12" s="136" t="s">
        <v>114</v>
      </c>
      <c r="C12" s="149" t="s">
        <v>115</v>
      </c>
      <c r="D12" s="150"/>
      <c r="E12" s="150"/>
      <c r="F12" s="150"/>
      <c r="G12" s="151"/>
      <c r="H12" s="155" t="s">
        <v>116</v>
      </c>
    </row>
    <row r="13" spans="1:8" ht="27" customHeight="1">
      <c r="A13" s="136"/>
      <c r="B13" s="136"/>
      <c r="C13" s="152"/>
      <c r="D13" s="153"/>
      <c r="E13" s="153"/>
      <c r="F13" s="153"/>
      <c r="G13" s="154"/>
      <c r="H13" s="155"/>
    </row>
    <row r="14" spans="1:8" s="69" customFormat="1" ht="128.25" customHeight="1">
      <c r="A14" s="136"/>
      <c r="B14" s="136"/>
      <c r="C14" s="136" t="s">
        <v>131</v>
      </c>
      <c r="D14" s="148"/>
      <c r="E14" s="156"/>
      <c r="F14" s="156"/>
      <c r="G14" s="120"/>
      <c r="H14" s="155"/>
    </row>
    <row r="15" spans="1:8" s="69" customFormat="1" ht="12.75" hidden="1">
      <c r="A15" s="136"/>
      <c r="B15" s="136"/>
      <c r="C15" s="136"/>
      <c r="D15" s="148"/>
      <c r="E15" s="156"/>
      <c r="F15" s="156"/>
      <c r="G15" s="120"/>
      <c r="H15" s="155"/>
    </row>
    <row r="16" spans="1:8" s="69" customFormat="1" ht="57" customHeight="1" hidden="1">
      <c r="A16" s="136"/>
      <c r="B16" s="136"/>
      <c r="C16" s="68"/>
      <c r="D16" s="148"/>
      <c r="E16" s="156"/>
      <c r="F16" s="156"/>
      <c r="G16" s="120"/>
      <c r="H16" s="155"/>
    </row>
    <row r="17" spans="1:8" ht="15.75" customHeight="1">
      <c r="A17" s="70">
        <v>1</v>
      </c>
      <c r="B17" s="70">
        <v>2</v>
      </c>
      <c r="C17" s="70">
        <v>3</v>
      </c>
      <c r="D17" s="70">
        <v>3</v>
      </c>
      <c r="E17" s="71">
        <v>4</v>
      </c>
      <c r="F17" s="71">
        <v>5</v>
      </c>
      <c r="G17" s="71">
        <v>6</v>
      </c>
      <c r="H17" s="70">
        <v>4</v>
      </c>
    </row>
    <row r="18" spans="1:10" s="69" customFormat="1" ht="15.75" customHeight="1">
      <c r="A18" s="72">
        <v>22203000000</v>
      </c>
      <c r="B18" s="73" t="s">
        <v>45</v>
      </c>
      <c r="C18" s="117">
        <v>709656</v>
      </c>
      <c r="D18" s="117"/>
      <c r="E18" s="117"/>
      <c r="F18" s="117"/>
      <c r="G18" s="117"/>
      <c r="H18" s="118">
        <f>SUM(C18:G18)</f>
        <v>709656</v>
      </c>
      <c r="I18" s="74"/>
      <c r="J18" s="75"/>
    </row>
    <row r="19" spans="1:10" s="80" customFormat="1" ht="24.75" customHeight="1">
      <c r="A19" s="76"/>
      <c r="B19" s="77" t="s">
        <v>4</v>
      </c>
      <c r="C19" s="119">
        <f aca="true" t="shared" si="0" ref="C19:H19">SUM(C18:C18)</f>
        <v>709656</v>
      </c>
      <c r="D19" s="119">
        <f t="shared" si="0"/>
        <v>0</v>
      </c>
      <c r="E19" s="119">
        <f t="shared" si="0"/>
        <v>0</v>
      </c>
      <c r="F19" s="119">
        <f t="shared" si="0"/>
        <v>0</v>
      </c>
      <c r="G19" s="119">
        <f t="shared" si="0"/>
        <v>0</v>
      </c>
      <c r="H19" s="119">
        <f t="shared" si="0"/>
        <v>709656</v>
      </c>
      <c r="I19" s="78"/>
      <c r="J19" s="79"/>
    </row>
    <row r="20" spans="4:8" ht="12" customHeight="1">
      <c r="D20" s="81"/>
      <c r="E20" s="79"/>
      <c r="F20" s="79"/>
      <c r="G20" s="79"/>
      <c r="H20" s="82"/>
    </row>
    <row r="21" spans="4:8" ht="12" customHeight="1">
      <c r="D21" s="81"/>
      <c r="E21" s="79"/>
      <c r="F21" s="79"/>
      <c r="G21" s="79"/>
      <c r="H21" s="82"/>
    </row>
    <row r="22" spans="1:10" s="86" customFormat="1" ht="18.75">
      <c r="A22" s="83" t="s">
        <v>8</v>
      </c>
      <c r="B22" s="83"/>
      <c r="C22" s="83"/>
      <c r="D22" s="66"/>
      <c r="E22" s="66"/>
      <c r="F22" s="66"/>
      <c r="G22" s="66"/>
      <c r="H22" s="84" t="s">
        <v>9</v>
      </c>
      <c r="I22" s="85"/>
      <c r="J22" s="66"/>
    </row>
    <row r="23" spans="1:10" s="86" customFormat="1" ht="16.5" customHeight="1">
      <c r="A23" s="87"/>
      <c r="B23" s="87"/>
      <c r="C23" s="87"/>
      <c r="D23" s="87"/>
      <c r="E23" s="88"/>
      <c r="F23" s="88"/>
      <c r="G23" s="87"/>
      <c r="H23" s="40"/>
      <c r="I23" s="40"/>
      <c r="J23" s="87"/>
    </row>
    <row r="24" spans="1:10" s="86" customFormat="1" ht="18.75" hidden="1">
      <c r="A24" s="87"/>
      <c r="B24" s="87"/>
      <c r="C24" s="87"/>
      <c r="D24" s="87"/>
      <c r="E24" s="88"/>
      <c r="F24" s="88"/>
      <c r="G24" s="87"/>
      <c r="H24" s="40"/>
      <c r="I24" s="40"/>
      <c r="J24" s="87"/>
    </row>
    <row r="25" spans="1:10" s="86" customFormat="1" ht="18.75">
      <c r="A25" s="87" t="s">
        <v>10</v>
      </c>
      <c r="B25" s="87"/>
      <c r="C25" s="87"/>
      <c r="D25" s="87"/>
      <c r="E25" s="88"/>
      <c r="F25" s="88"/>
      <c r="G25" s="87"/>
      <c r="H25" s="40"/>
      <c r="I25" s="40"/>
      <c r="J25" s="87"/>
    </row>
    <row r="26" spans="1:10" s="86" customFormat="1" ht="18.75">
      <c r="A26" s="87" t="s">
        <v>72</v>
      </c>
      <c r="B26" s="87"/>
      <c r="C26" s="87"/>
      <c r="D26" s="87"/>
      <c r="E26" s="87"/>
      <c r="F26" s="87"/>
      <c r="G26" s="87"/>
      <c r="H26" s="40" t="s">
        <v>73</v>
      </c>
      <c r="I26" s="40"/>
      <c r="J26" s="87"/>
    </row>
    <row r="27" spans="1:10" s="86" customFormat="1" ht="18.75">
      <c r="A27" s="87" t="s">
        <v>71</v>
      </c>
      <c r="B27" s="87"/>
      <c r="C27" s="87"/>
      <c r="D27" s="87"/>
      <c r="E27" s="87"/>
      <c r="F27" s="87"/>
      <c r="G27" s="87"/>
      <c r="H27" s="87"/>
      <c r="I27" s="87"/>
      <c r="J27" s="87"/>
    </row>
  </sheetData>
  <sheetProtection/>
  <mergeCells count="13">
    <mergeCell ref="G14:G16"/>
    <mergeCell ref="C14:C15"/>
    <mergeCell ref="F14:F16"/>
    <mergeCell ref="A12:A16"/>
    <mergeCell ref="A9:H9"/>
    <mergeCell ref="A8:H8"/>
    <mergeCell ref="A11:H11"/>
    <mergeCell ref="A10:H10"/>
    <mergeCell ref="B12:B16"/>
    <mergeCell ref="D14:D16"/>
    <mergeCell ref="C12:G13"/>
    <mergeCell ref="H12:H16"/>
    <mergeCell ref="E14:E16"/>
  </mergeCells>
  <printOptions/>
  <pageMargins left="1.1811023622047245" right="0.3937007874015748" top="0.7874015748031497" bottom="0.7874015748031497" header="0.15748031496062992" footer="0.03937007874015748"/>
  <pageSetup fitToWidth="3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B10" sqref="B10:B13"/>
    </sheetView>
  </sheetViews>
  <sheetFormatPr defaultColWidth="9.00390625" defaultRowHeight="12.75"/>
  <cols>
    <col min="1" max="1" width="10.75390625" style="0" customWidth="1"/>
    <col min="2" max="2" width="7.625" style="0" customWidth="1"/>
    <col min="3" max="3" width="7.125" style="0" customWidth="1"/>
    <col min="4" max="4" width="32.75390625" style="0" customWidth="1"/>
    <col min="5" max="5" width="19.25390625" style="0" customWidth="1"/>
    <col min="6" max="6" width="9.375" style="0" customWidth="1"/>
    <col min="7" max="7" width="10.75390625" style="0" customWidth="1"/>
    <col min="8" max="8" width="10.25390625" style="0" customWidth="1"/>
    <col min="9" max="9" width="12.25390625" style="0" customWidth="1"/>
  </cols>
  <sheetData>
    <row r="1" spans="1:9" ht="18.75">
      <c r="A1" s="14"/>
      <c r="B1" s="14"/>
      <c r="C1" s="14"/>
      <c r="D1" s="14"/>
      <c r="E1" s="2" t="s">
        <v>11</v>
      </c>
      <c r="F1" s="1"/>
      <c r="G1" s="1"/>
      <c r="H1" s="1"/>
      <c r="I1" s="1"/>
    </row>
    <row r="2" spans="1:9" ht="18.75">
      <c r="A2" s="14"/>
      <c r="B2" s="14"/>
      <c r="C2" s="14"/>
      <c r="D2" s="14"/>
      <c r="E2" s="2" t="s">
        <v>0</v>
      </c>
      <c r="F2" s="1"/>
      <c r="G2" s="1"/>
      <c r="H2" s="1"/>
      <c r="I2" s="1"/>
    </row>
    <row r="3" spans="1:9" ht="18.75">
      <c r="A3" s="14"/>
      <c r="B3" s="14"/>
      <c r="C3" s="14"/>
      <c r="D3" s="14"/>
      <c r="E3" s="2" t="s">
        <v>117</v>
      </c>
      <c r="F3" s="1"/>
      <c r="G3" s="1"/>
      <c r="H3" s="1"/>
      <c r="I3" s="1"/>
    </row>
    <row r="4" spans="1:9" ht="18.75">
      <c r="A4" s="14"/>
      <c r="B4" s="14"/>
      <c r="C4" s="14"/>
      <c r="D4" s="14"/>
      <c r="E4" s="2" t="s">
        <v>1</v>
      </c>
      <c r="F4" s="1"/>
      <c r="G4" s="1"/>
      <c r="H4" s="1"/>
      <c r="I4" s="1"/>
    </row>
    <row r="5" spans="1:9" ht="18.75">
      <c r="A5" s="14"/>
      <c r="B5" s="14"/>
      <c r="C5" s="14"/>
      <c r="D5" s="14"/>
      <c r="E5" s="2" t="s">
        <v>132</v>
      </c>
      <c r="F5" s="39"/>
      <c r="G5" s="15"/>
      <c r="H5" s="15"/>
      <c r="I5" s="15"/>
    </row>
    <row r="6" spans="1:9" ht="18.75">
      <c r="A6" s="14"/>
      <c r="B6" s="14"/>
      <c r="C6" s="14"/>
      <c r="D6" s="14"/>
      <c r="E6" s="14"/>
      <c r="F6" s="16"/>
      <c r="G6" s="1"/>
      <c r="H6" s="1"/>
      <c r="I6" s="1"/>
    </row>
    <row r="7" spans="1:9" ht="38.25" customHeight="1">
      <c r="A7" s="122" t="s">
        <v>46</v>
      </c>
      <c r="B7" s="122"/>
      <c r="C7" s="122"/>
      <c r="D7" s="122"/>
      <c r="E7" s="122"/>
      <c r="F7" s="122"/>
      <c r="G7" s="122"/>
      <c r="H7" s="122"/>
      <c r="I7" s="122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12.75">
      <c r="A9" s="17"/>
      <c r="B9" s="17"/>
      <c r="C9" s="17"/>
      <c r="D9" s="17"/>
      <c r="E9" s="17"/>
      <c r="F9" s="17"/>
      <c r="G9" s="17"/>
      <c r="H9" s="17"/>
      <c r="I9" s="18" t="s">
        <v>2</v>
      </c>
    </row>
    <row r="10" spans="1:9" ht="12.75">
      <c r="A10" s="123" t="s">
        <v>12</v>
      </c>
      <c r="B10" s="123" t="s">
        <v>13</v>
      </c>
      <c r="C10" s="123" t="s">
        <v>14</v>
      </c>
      <c r="D10" s="123" t="s">
        <v>15</v>
      </c>
      <c r="E10" s="121" t="s">
        <v>16</v>
      </c>
      <c r="F10" s="121" t="s">
        <v>17</v>
      </c>
      <c r="G10" s="121" t="s">
        <v>18</v>
      </c>
      <c r="H10" s="121" t="s">
        <v>19</v>
      </c>
      <c r="I10" s="121" t="s">
        <v>20</v>
      </c>
    </row>
    <row r="11" spans="1:9" ht="12.75">
      <c r="A11" s="124"/>
      <c r="B11" s="124"/>
      <c r="C11" s="124"/>
      <c r="D11" s="124"/>
      <c r="E11" s="121"/>
      <c r="F11" s="121"/>
      <c r="G11" s="121"/>
      <c r="H11" s="121"/>
      <c r="I11" s="121"/>
    </row>
    <row r="12" spans="1:9" ht="12.75">
      <c r="A12" s="124"/>
      <c r="B12" s="124"/>
      <c r="C12" s="124"/>
      <c r="D12" s="124"/>
      <c r="E12" s="121"/>
      <c r="F12" s="121"/>
      <c r="G12" s="121"/>
      <c r="H12" s="121"/>
      <c r="I12" s="121"/>
    </row>
    <row r="13" spans="1:9" ht="87.75" customHeight="1">
      <c r="A13" s="125"/>
      <c r="B13" s="125"/>
      <c r="C13" s="125"/>
      <c r="D13" s="125"/>
      <c r="E13" s="121"/>
      <c r="F13" s="121"/>
      <c r="G13" s="121"/>
      <c r="H13" s="121"/>
      <c r="I13" s="121"/>
    </row>
    <row r="14" spans="1:9" ht="12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</row>
    <row r="15" spans="1:9" ht="25.5">
      <c r="A15" s="20" t="s">
        <v>47</v>
      </c>
      <c r="B15" s="20"/>
      <c r="C15" s="20"/>
      <c r="D15" s="21" t="s">
        <v>48</v>
      </c>
      <c r="E15" s="22"/>
      <c r="F15" s="24"/>
      <c r="G15" s="24"/>
      <c r="H15" s="24"/>
      <c r="I15" s="25">
        <f>SUM(I16)</f>
        <v>7185804.04</v>
      </c>
    </row>
    <row r="16" spans="1:9" ht="25.5">
      <c r="A16" s="22" t="s">
        <v>49</v>
      </c>
      <c r="B16" s="22"/>
      <c r="C16" s="22"/>
      <c r="D16" s="23" t="s">
        <v>48</v>
      </c>
      <c r="E16" s="22"/>
      <c r="F16" s="24"/>
      <c r="G16" s="24"/>
      <c r="H16" s="24"/>
      <c r="I16" s="26">
        <f>SUM(I17:I17)</f>
        <v>7185804.04</v>
      </c>
    </row>
    <row r="17" spans="1:9" ht="38.25">
      <c r="A17" s="22" t="s">
        <v>70</v>
      </c>
      <c r="B17" s="22" t="s">
        <v>68</v>
      </c>
      <c r="C17" s="22" t="s">
        <v>64</v>
      </c>
      <c r="D17" s="51" t="s">
        <v>65</v>
      </c>
      <c r="E17" s="22" t="s">
        <v>21</v>
      </c>
      <c r="F17" s="24"/>
      <c r="G17" s="24"/>
      <c r="H17" s="24"/>
      <c r="I17" s="26">
        <v>7185804.04</v>
      </c>
    </row>
    <row r="18" spans="1:9" ht="25.5">
      <c r="A18" s="20" t="s">
        <v>25</v>
      </c>
      <c r="B18" s="20"/>
      <c r="C18" s="20"/>
      <c r="D18" s="60" t="s">
        <v>27</v>
      </c>
      <c r="E18" s="22"/>
      <c r="F18" s="24"/>
      <c r="G18" s="24"/>
      <c r="H18" s="24"/>
      <c r="I18" s="25">
        <f>SUM(I19)</f>
        <v>48076</v>
      </c>
    </row>
    <row r="19" spans="1:9" ht="25.5">
      <c r="A19" s="22" t="s">
        <v>26</v>
      </c>
      <c r="B19" s="22"/>
      <c r="C19" s="22"/>
      <c r="D19" s="46" t="s">
        <v>27</v>
      </c>
      <c r="E19" s="22"/>
      <c r="F19" s="24"/>
      <c r="G19" s="24"/>
      <c r="H19" s="24"/>
      <c r="I19" s="26">
        <f>SUM(I20:I20)</f>
        <v>48076</v>
      </c>
    </row>
    <row r="20" spans="1:9" ht="38.25">
      <c r="A20" s="22" t="s">
        <v>70</v>
      </c>
      <c r="B20" s="22" t="s">
        <v>68</v>
      </c>
      <c r="C20" s="22" t="s">
        <v>64</v>
      </c>
      <c r="D20" s="51" t="s">
        <v>65</v>
      </c>
      <c r="E20" s="22" t="s">
        <v>21</v>
      </c>
      <c r="F20" s="24"/>
      <c r="G20" s="24"/>
      <c r="H20" s="24"/>
      <c r="I20" s="26">
        <v>48076</v>
      </c>
    </row>
    <row r="21" spans="1:9" ht="38.25">
      <c r="A21" s="41" t="s">
        <v>93</v>
      </c>
      <c r="B21" s="42"/>
      <c r="C21" s="59"/>
      <c r="D21" s="60" t="s">
        <v>94</v>
      </c>
      <c r="E21" s="20"/>
      <c r="F21" s="63"/>
      <c r="G21" s="63"/>
      <c r="H21" s="63"/>
      <c r="I21" s="25">
        <f>SUM(I22)</f>
        <v>-589138</v>
      </c>
    </row>
    <row r="22" spans="1:9" s="62" customFormat="1" ht="25.5">
      <c r="A22" s="44" t="s">
        <v>95</v>
      </c>
      <c r="B22" s="4"/>
      <c r="C22" s="61"/>
      <c r="D22" s="46" t="s">
        <v>94</v>
      </c>
      <c r="E22" s="22"/>
      <c r="F22" s="24"/>
      <c r="G22" s="24"/>
      <c r="H22" s="24"/>
      <c r="I22" s="26">
        <f>SUM(I23:I23)</f>
        <v>-589138</v>
      </c>
    </row>
    <row r="23" spans="1:9" s="62" customFormat="1" ht="25.5">
      <c r="A23" s="44" t="s">
        <v>99</v>
      </c>
      <c r="B23" s="44" t="s">
        <v>101</v>
      </c>
      <c r="C23" s="45" t="s">
        <v>100</v>
      </c>
      <c r="D23" s="46" t="s">
        <v>102</v>
      </c>
      <c r="E23" s="22" t="s">
        <v>21</v>
      </c>
      <c r="F23" s="24"/>
      <c r="G23" s="24"/>
      <c r="H23" s="24"/>
      <c r="I23" s="26">
        <v>-589138</v>
      </c>
    </row>
    <row r="24" spans="1:9" ht="12.75" hidden="1">
      <c r="A24" s="22"/>
      <c r="B24" s="22"/>
      <c r="C24" s="22"/>
      <c r="D24" s="51"/>
      <c r="E24" s="22"/>
      <c r="F24" s="24"/>
      <c r="G24" s="24"/>
      <c r="H24" s="24"/>
      <c r="I24" s="26"/>
    </row>
    <row r="25" spans="1:9" ht="12.75" hidden="1">
      <c r="A25" s="22"/>
      <c r="B25" s="22"/>
      <c r="C25" s="22"/>
      <c r="D25" s="51"/>
      <c r="E25" s="22"/>
      <c r="F25" s="24"/>
      <c r="G25" s="24"/>
      <c r="H25" s="24"/>
      <c r="I25" s="26"/>
    </row>
    <row r="26" spans="1:9" ht="12.75" hidden="1">
      <c r="A26" s="22"/>
      <c r="B26" s="22"/>
      <c r="C26" s="22"/>
      <c r="D26" s="51"/>
      <c r="E26" s="22"/>
      <c r="F26" s="24"/>
      <c r="G26" s="24"/>
      <c r="H26" s="24"/>
      <c r="I26" s="26"/>
    </row>
    <row r="27" spans="1:9" ht="12.75">
      <c r="A27" s="28"/>
      <c r="B27" s="28"/>
      <c r="C27" s="28"/>
      <c r="D27" s="29" t="s">
        <v>22</v>
      </c>
      <c r="E27" s="30"/>
      <c r="F27" s="31"/>
      <c r="G27" s="29"/>
      <c r="H27" s="32"/>
      <c r="I27" s="27">
        <f>SUM(I15+I21+I18)</f>
        <v>6644742.04</v>
      </c>
    </row>
    <row r="28" spans="1:9" ht="12.75">
      <c r="A28" s="33"/>
      <c r="B28" s="33"/>
      <c r="C28" s="33"/>
      <c r="D28" s="33"/>
      <c r="E28" s="33"/>
      <c r="F28" s="33"/>
      <c r="G28" s="33"/>
      <c r="H28" s="33"/>
      <c r="I28" s="34"/>
    </row>
    <row r="29" spans="1:9" ht="18.75">
      <c r="A29" s="13" t="s">
        <v>8</v>
      </c>
      <c r="B29" s="13"/>
      <c r="C29" s="13"/>
      <c r="D29" s="2"/>
      <c r="E29" s="2"/>
      <c r="F29" s="2"/>
      <c r="G29" s="2"/>
      <c r="H29" s="13" t="s">
        <v>9</v>
      </c>
      <c r="I29" s="35"/>
    </row>
    <row r="30" spans="1:9" ht="18.75">
      <c r="A30" s="13"/>
      <c r="B30" s="13"/>
      <c r="C30" s="13"/>
      <c r="D30" s="2"/>
      <c r="E30" s="2"/>
      <c r="F30" s="2"/>
      <c r="G30" s="2"/>
      <c r="H30" s="13"/>
      <c r="I30" s="36"/>
    </row>
    <row r="31" spans="1:9" ht="18.75">
      <c r="A31" s="2"/>
      <c r="B31" s="2"/>
      <c r="C31" s="2"/>
      <c r="D31" s="2"/>
      <c r="E31" s="2"/>
      <c r="F31" s="2"/>
      <c r="G31" s="2"/>
      <c r="H31" s="2"/>
      <c r="I31" s="36"/>
    </row>
    <row r="32" spans="1:9" ht="18.75">
      <c r="A32" s="2" t="s">
        <v>10</v>
      </c>
      <c r="B32" s="2"/>
      <c r="C32" s="2"/>
      <c r="D32" s="2"/>
      <c r="E32" s="2"/>
      <c r="F32" s="2"/>
      <c r="G32" s="2"/>
      <c r="H32" s="2"/>
      <c r="I32" s="37"/>
    </row>
    <row r="33" spans="1:9" ht="18.75">
      <c r="A33" s="2" t="s">
        <v>72</v>
      </c>
      <c r="B33" s="2"/>
      <c r="C33" s="2"/>
      <c r="D33" s="2"/>
      <c r="E33" s="2"/>
      <c r="F33" s="2"/>
      <c r="G33" s="2"/>
      <c r="H33" s="2" t="s">
        <v>73</v>
      </c>
      <c r="I33" s="37"/>
    </row>
    <row r="34" spans="1:9" ht="18.75">
      <c r="A34" s="2" t="s">
        <v>71</v>
      </c>
      <c r="B34" s="2"/>
      <c r="C34" s="2"/>
      <c r="D34" s="2"/>
      <c r="E34" s="2"/>
      <c r="F34" s="2"/>
      <c r="G34" s="2"/>
      <c r="H34" s="2"/>
      <c r="I34" s="37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38"/>
    </row>
    <row r="36" spans="1:9" ht="12.75">
      <c r="A36" s="14"/>
      <c r="B36" s="14"/>
      <c r="C36" s="14"/>
      <c r="D36" s="14"/>
      <c r="E36" s="14"/>
      <c r="F36" s="14"/>
      <c r="G36" s="14"/>
      <c r="H36" s="14"/>
      <c r="I36" s="38"/>
    </row>
  </sheetData>
  <sheetProtection/>
  <mergeCells count="10">
    <mergeCell ref="G10:G13"/>
    <mergeCell ref="H10:H13"/>
    <mergeCell ref="I10:I13"/>
    <mergeCell ref="A7:I7"/>
    <mergeCell ref="A10:A13"/>
    <mergeCell ref="B10:B13"/>
    <mergeCell ref="C10:C13"/>
    <mergeCell ref="D10:D13"/>
    <mergeCell ref="E10:E13"/>
    <mergeCell ref="F10:F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9">
      <selection activeCell="A6" sqref="A6:H6"/>
    </sheetView>
  </sheetViews>
  <sheetFormatPr defaultColWidth="9.00390625" defaultRowHeight="12.75"/>
  <cols>
    <col min="1" max="1" width="9.75390625" style="0" customWidth="1"/>
    <col min="2" max="2" width="7.125" style="0" customWidth="1"/>
    <col min="3" max="3" width="6.625" style="0" customWidth="1"/>
    <col min="4" max="4" width="35.75390625" style="0" customWidth="1"/>
    <col min="5" max="5" width="29.625" style="0" customWidth="1"/>
    <col min="6" max="6" width="11.625" style="0" customWidth="1"/>
    <col min="7" max="7" width="11.875" style="0" customWidth="1"/>
    <col min="8" max="8" width="11.625" style="0" customWidth="1"/>
    <col min="9" max="9" width="12.25390625" style="0" customWidth="1"/>
  </cols>
  <sheetData>
    <row r="1" spans="1:13" ht="18.75">
      <c r="A1" s="1"/>
      <c r="B1" s="1"/>
      <c r="C1" s="1"/>
      <c r="D1" s="1"/>
      <c r="E1" s="2" t="s">
        <v>50</v>
      </c>
      <c r="F1" s="1"/>
      <c r="G1" s="1"/>
      <c r="H1" s="1"/>
      <c r="I1" s="1"/>
      <c r="J1" s="1"/>
      <c r="K1" s="1"/>
      <c r="L1" s="1"/>
      <c r="M1" s="1"/>
    </row>
    <row r="2" spans="1:13" ht="18.7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</row>
    <row r="3" spans="1:13" ht="18.75">
      <c r="A3" s="1"/>
      <c r="B3" s="1"/>
      <c r="C3" s="1"/>
      <c r="D3" s="1"/>
      <c r="E3" s="2" t="s">
        <v>117</v>
      </c>
      <c r="F3" s="1"/>
      <c r="G3" s="1"/>
      <c r="H3" s="1"/>
      <c r="I3" s="1"/>
      <c r="J3" s="1"/>
      <c r="K3" s="1"/>
      <c r="L3" s="1"/>
      <c r="M3" s="1"/>
    </row>
    <row r="4" spans="1:13" ht="18.75">
      <c r="A4" s="1"/>
      <c r="B4" s="1"/>
      <c r="C4" s="1"/>
      <c r="D4" s="1"/>
      <c r="E4" s="2" t="s">
        <v>1</v>
      </c>
      <c r="F4" s="1"/>
      <c r="G4" s="1"/>
      <c r="H4" s="1"/>
      <c r="I4" s="1"/>
      <c r="J4" s="1"/>
      <c r="K4" s="1"/>
      <c r="L4" s="1"/>
      <c r="M4" s="1"/>
    </row>
    <row r="5" spans="1:13" ht="18.75">
      <c r="A5" s="1"/>
      <c r="B5" s="1"/>
      <c r="C5" s="1"/>
      <c r="D5" s="1"/>
      <c r="E5" s="2" t="s">
        <v>133</v>
      </c>
      <c r="F5" s="39"/>
      <c r="G5" s="1"/>
      <c r="H5" s="1"/>
      <c r="I5" s="1"/>
      <c r="J5" s="1"/>
      <c r="K5" s="1"/>
      <c r="L5" s="1"/>
      <c r="M5" s="1"/>
    </row>
    <row r="6" spans="1:13" ht="18.75">
      <c r="A6" s="1"/>
      <c r="B6" s="1"/>
      <c r="C6" s="1"/>
      <c r="D6" s="1"/>
      <c r="E6" s="2"/>
      <c r="F6" s="39"/>
      <c r="G6" s="1"/>
      <c r="H6" s="1"/>
      <c r="I6" s="1"/>
      <c r="J6" s="1"/>
      <c r="K6" s="1"/>
      <c r="L6" s="1"/>
      <c r="M6" s="1"/>
    </row>
    <row r="7" spans="1:13" ht="36" customHeight="1">
      <c r="A7" s="157" t="s">
        <v>56</v>
      </c>
      <c r="B7" s="157"/>
      <c r="C7" s="157"/>
      <c r="D7" s="157"/>
      <c r="E7" s="157"/>
      <c r="F7" s="157"/>
      <c r="G7" s="157"/>
      <c r="H7" s="157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 t="s">
        <v>44</v>
      </c>
      <c r="I8" s="1"/>
      <c r="J8" s="1"/>
      <c r="K8" s="1"/>
      <c r="L8" s="1"/>
      <c r="M8" s="1"/>
    </row>
    <row r="9" spans="1:13" ht="90" customHeight="1">
      <c r="A9" s="48" t="s">
        <v>51</v>
      </c>
      <c r="B9" s="48" t="s">
        <v>13</v>
      </c>
      <c r="C9" s="48" t="s">
        <v>14</v>
      </c>
      <c r="D9" s="48" t="s">
        <v>52</v>
      </c>
      <c r="E9" s="48" t="s">
        <v>53</v>
      </c>
      <c r="F9" s="48" t="s">
        <v>5</v>
      </c>
      <c r="G9" s="48" t="s">
        <v>54</v>
      </c>
      <c r="H9" s="48" t="s">
        <v>55</v>
      </c>
      <c r="I9" s="1"/>
      <c r="J9" s="1"/>
      <c r="K9" s="1"/>
      <c r="L9" s="1"/>
      <c r="M9" s="1"/>
    </row>
    <row r="10" spans="1:13" ht="12.7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1"/>
      <c r="J10" s="1"/>
      <c r="K10" s="1"/>
      <c r="L10" s="1"/>
      <c r="M10" s="1"/>
    </row>
    <row r="11" spans="1:13" ht="25.5">
      <c r="A11" s="20" t="s">
        <v>47</v>
      </c>
      <c r="B11" s="50"/>
      <c r="C11" s="50"/>
      <c r="D11" s="7" t="s">
        <v>48</v>
      </c>
      <c r="E11" s="7"/>
      <c r="F11" s="43">
        <f>F12</f>
        <v>-6900804.04</v>
      </c>
      <c r="G11" s="43">
        <f>G12</f>
        <v>7185804.04</v>
      </c>
      <c r="H11" s="43">
        <f>H12</f>
        <v>285000</v>
      </c>
      <c r="I11" s="1"/>
      <c r="J11" s="1"/>
      <c r="K11" s="1"/>
      <c r="L11" s="1"/>
      <c r="M11" s="1"/>
    </row>
    <row r="12" spans="1:13" ht="25.5">
      <c r="A12" s="22" t="s">
        <v>49</v>
      </c>
      <c r="B12" s="50"/>
      <c r="C12" s="50"/>
      <c r="D12" s="50" t="s">
        <v>48</v>
      </c>
      <c r="E12" s="50"/>
      <c r="F12" s="47">
        <f>SUM(F13:F19)</f>
        <v>-6900804.04</v>
      </c>
      <c r="G12" s="47">
        <f>SUM(G13:G19)</f>
        <v>7185804.04</v>
      </c>
      <c r="H12" s="47">
        <f>SUM(H13:H19)</f>
        <v>285000</v>
      </c>
      <c r="I12" s="1"/>
      <c r="J12" s="1"/>
      <c r="K12" s="1"/>
      <c r="L12" s="1"/>
      <c r="M12" s="1"/>
    </row>
    <row r="13" spans="1:13" ht="63.75">
      <c r="A13" s="22" t="s">
        <v>82</v>
      </c>
      <c r="B13" s="44" t="s">
        <v>84</v>
      </c>
      <c r="C13" s="45" t="s">
        <v>83</v>
      </c>
      <c r="D13" s="46" t="s">
        <v>85</v>
      </c>
      <c r="E13" s="50" t="s">
        <v>74</v>
      </c>
      <c r="F13" s="47">
        <v>180000</v>
      </c>
      <c r="G13" s="47"/>
      <c r="H13" s="47">
        <f aca="true" t="shared" si="0" ref="H13:H19">F13+G13</f>
        <v>180000</v>
      </c>
      <c r="I13" s="1"/>
      <c r="J13" s="1"/>
      <c r="K13" s="1"/>
      <c r="L13" s="1"/>
      <c r="M13" s="1"/>
    </row>
    <row r="14" spans="1:13" ht="66" customHeight="1">
      <c r="A14" s="22" t="s">
        <v>118</v>
      </c>
      <c r="B14" s="44">
        <v>2144</v>
      </c>
      <c r="C14" s="45" t="s">
        <v>89</v>
      </c>
      <c r="D14" s="51" t="s">
        <v>119</v>
      </c>
      <c r="E14" s="50" t="s">
        <v>74</v>
      </c>
      <c r="F14" s="47">
        <v>105000</v>
      </c>
      <c r="G14" s="47"/>
      <c r="H14" s="47">
        <f t="shared" si="0"/>
        <v>105000</v>
      </c>
      <c r="I14" s="1"/>
      <c r="J14" s="1"/>
      <c r="K14" s="1"/>
      <c r="L14" s="1"/>
      <c r="M14" s="1"/>
    </row>
    <row r="15" spans="1:13" ht="41.25" customHeight="1">
      <c r="A15" s="44" t="s">
        <v>120</v>
      </c>
      <c r="B15" s="44">
        <v>7130</v>
      </c>
      <c r="C15" s="45" t="s">
        <v>121</v>
      </c>
      <c r="D15" s="51" t="s">
        <v>122</v>
      </c>
      <c r="E15" s="50" t="s">
        <v>123</v>
      </c>
      <c r="F15" s="47">
        <v>30000</v>
      </c>
      <c r="G15" s="51"/>
      <c r="H15" s="47">
        <f t="shared" si="0"/>
        <v>30000</v>
      </c>
      <c r="I15" s="1"/>
      <c r="J15" s="1"/>
      <c r="K15" s="1"/>
      <c r="L15" s="1"/>
      <c r="M15" s="1"/>
    </row>
    <row r="16" spans="1:13" ht="25.5">
      <c r="A16" s="44" t="s">
        <v>90</v>
      </c>
      <c r="B16" s="44">
        <v>6014</v>
      </c>
      <c r="C16" s="45" t="s">
        <v>63</v>
      </c>
      <c r="D16" s="51" t="s">
        <v>91</v>
      </c>
      <c r="E16" s="50" t="s">
        <v>69</v>
      </c>
      <c r="F16" s="47">
        <v>-1928.4</v>
      </c>
      <c r="G16" s="51"/>
      <c r="H16" s="47">
        <f t="shared" si="0"/>
        <v>-1928.4</v>
      </c>
      <c r="I16" s="1"/>
      <c r="J16" s="1"/>
      <c r="K16" s="1"/>
      <c r="L16" s="1"/>
      <c r="M16" s="1"/>
    </row>
    <row r="17" spans="1:13" ht="42.75" customHeight="1">
      <c r="A17" s="44" t="s">
        <v>90</v>
      </c>
      <c r="B17" s="44">
        <v>6014</v>
      </c>
      <c r="C17" s="45" t="s">
        <v>63</v>
      </c>
      <c r="D17" s="51" t="s">
        <v>91</v>
      </c>
      <c r="E17" s="50" t="s">
        <v>124</v>
      </c>
      <c r="F17" s="47">
        <v>1928.4</v>
      </c>
      <c r="G17" s="47"/>
      <c r="H17" s="47">
        <f t="shared" si="0"/>
        <v>1928.4</v>
      </c>
      <c r="I17" s="1"/>
      <c r="J17" s="1"/>
      <c r="K17" s="1"/>
      <c r="L17" s="1"/>
      <c r="M17" s="1"/>
    </row>
    <row r="18" spans="1:13" ht="40.5" customHeight="1">
      <c r="A18" s="44" t="s">
        <v>70</v>
      </c>
      <c r="B18" s="44">
        <v>7461</v>
      </c>
      <c r="C18" s="45" t="s">
        <v>64</v>
      </c>
      <c r="D18" s="51" t="s">
        <v>65</v>
      </c>
      <c r="E18" s="50" t="s">
        <v>69</v>
      </c>
      <c r="F18" s="47">
        <f>-7185804.04</f>
        <v>-7185804.04</v>
      </c>
      <c r="G18" s="47">
        <v>7185804.04</v>
      </c>
      <c r="H18" s="47">
        <f t="shared" si="0"/>
        <v>0</v>
      </c>
      <c r="I18" s="1"/>
      <c r="J18" s="1"/>
      <c r="K18" s="1"/>
      <c r="L18" s="1"/>
      <c r="M18" s="1"/>
    </row>
    <row r="19" spans="1:13" ht="67.5" customHeight="1">
      <c r="A19" s="44" t="s">
        <v>125</v>
      </c>
      <c r="B19" s="44">
        <v>7660</v>
      </c>
      <c r="C19" s="45" t="s">
        <v>92</v>
      </c>
      <c r="D19" s="51" t="s">
        <v>126</v>
      </c>
      <c r="E19" s="50" t="s">
        <v>123</v>
      </c>
      <c r="F19" s="47">
        <v>-30000</v>
      </c>
      <c r="G19" s="47"/>
      <c r="H19" s="47">
        <f t="shared" si="0"/>
        <v>-30000</v>
      </c>
      <c r="I19" s="1"/>
      <c r="J19" s="1"/>
      <c r="K19" s="1"/>
      <c r="L19" s="1"/>
      <c r="M19" s="1"/>
    </row>
    <row r="20" spans="1:13" ht="12.75">
      <c r="A20" s="50"/>
      <c r="B20" s="50"/>
      <c r="C20" s="50"/>
      <c r="D20" s="7" t="s">
        <v>4</v>
      </c>
      <c r="E20" s="7"/>
      <c r="F20" s="43">
        <f>SUM(F13:F19)</f>
        <v>-6900804.04</v>
      </c>
      <c r="G20" s="43">
        <f>SUM(G13:G19)</f>
        <v>7185804.04</v>
      </c>
      <c r="H20" s="43">
        <f>SUM(H13:H19)</f>
        <v>285000</v>
      </c>
      <c r="I20" s="1"/>
      <c r="J20" s="1"/>
      <c r="K20" s="1"/>
      <c r="L20" s="1"/>
      <c r="M20" s="1"/>
    </row>
    <row r="21" spans="1:13" ht="12.75">
      <c r="A21" s="50"/>
      <c r="B21" s="50"/>
      <c r="C21" s="50"/>
      <c r="D21" s="50" t="s">
        <v>23</v>
      </c>
      <c r="E21" s="50"/>
      <c r="F21" s="43">
        <f>F20</f>
        <v>-6900804.04</v>
      </c>
      <c r="G21" s="43">
        <f>G20</f>
        <v>7185804.04</v>
      </c>
      <c r="H21" s="43">
        <f>H20</f>
        <v>285000</v>
      </c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9" ht="18.75">
      <c r="A23" s="13" t="s">
        <v>8</v>
      </c>
      <c r="B23" s="13"/>
      <c r="C23" s="13"/>
      <c r="D23" s="2"/>
      <c r="E23" s="2"/>
      <c r="F23" s="2"/>
      <c r="G23" s="13" t="s">
        <v>9</v>
      </c>
      <c r="H23" s="13"/>
      <c r="I23" s="35"/>
    </row>
    <row r="24" spans="1:9" ht="18.75">
      <c r="A24" s="13"/>
      <c r="B24" s="13"/>
      <c r="C24" s="13"/>
      <c r="D24" s="2"/>
      <c r="E24" s="2"/>
      <c r="F24" s="2"/>
      <c r="G24" s="2"/>
      <c r="H24" s="13"/>
      <c r="I24" s="36"/>
    </row>
    <row r="25" spans="1:9" ht="18.75">
      <c r="A25" s="2"/>
      <c r="B25" s="2"/>
      <c r="C25" s="2"/>
      <c r="D25" s="2"/>
      <c r="E25" s="2"/>
      <c r="F25" s="2"/>
      <c r="G25" s="2"/>
      <c r="H25" s="52"/>
      <c r="I25" s="36"/>
    </row>
    <row r="26" spans="1:9" ht="18.75">
      <c r="A26" s="2" t="s">
        <v>10</v>
      </c>
      <c r="B26" s="2"/>
      <c r="C26" s="2"/>
      <c r="D26" s="2"/>
      <c r="E26" s="2"/>
      <c r="F26" s="2"/>
      <c r="G26" s="2"/>
      <c r="H26" s="2"/>
      <c r="I26" s="37"/>
    </row>
    <row r="27" spans="1:9" ht="18.75">
      <c r="A27" s="2" t="s">
        <v>72</v>
      </c>
      <c r="B27" s="2"/>
      <c r="C27" s="2"/>
      <c r="D27" s="2"/>
      <c r="E27" s="2"/>
      <c r="F27" s="2"/>
      <c r="G27" s="2" t="s">
        <v>73</v>
      </c>
      <c r="H27" s="2"/>
      <c r="I27" s="37"/>
    </row>
    <row r="28" spans="1:9" ht="18.75">
      <c r="A28" s="2" t="s">
        <v>71</v>
      </c>
      <c r="B28" s="2"/>
      <c r="C28" s="2"/>
      <c r="D28" s="2"/>
      <c r="E28" s="2"/>
      <c r="F28" s="2"/>
      <c r="G28" s="2"/>
      <c r="H28" s="2"/>
      <c r="I28" s="3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38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sheetProtection/>
  <mergeCells count="1">
    <mergeCell ref="A7:H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2018-07-06T07:57:26Z</cp:lastPrinted>
  <dcterms:created xsi:type="dcterms:W3CDTF">2018-01-18T06:54:48Z</dcterms:created>
  <dcterms:modified xsi:type="dcterms:W3CDTF">2018-07-06T07:57:41Z</dcterms:modified>
  <cp:category/>
  <cp:version/>
  <cp:contentType/>
  <cp:contentStatus/>
</cp:coreProperties>
</file>